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4355" windowHeight="13155" tabRatio="679" activeTab="0"/>
  </bookViews>
  <sheets>
    <sheet name="Cover Sheet" sheetId="1" r:id="rId1"/>
    <sheet name="Summary" sheetId="2" r:id="rId2"/>
    <sheet name="Water Residential " sheetId="3" r:id="rId3"/>
    <sheet name="Water Non Residential " sheetId="4" r:id="rId4"/>
    <sheet name="Sewer Residential" sheetId="5" r:id="rId5"/>
    <sheet name="Sewer Non Residential" sheetId="6" r:id="rId6"/>
    <sheet name="Sheet1" sheetId="7" state="hidden" r:id="rId7"/>
  </sheets>
  <externalReferences>
    <externalReference r:id="rId10"/>
  </externalReferences>
  <definedNames>
    <definedName name="health">'Sheet1'!$N$2:$N$52</definedName>
    <definedName name="healthcare">'Sheet1'!$G$2:$G$4</definedName>
    <definedName name="hos">'Sheet1'!$P$2:$P$102</definedName>
    <definedName name="hosp">'Sheet1'!$I$2:$I$6</definedName>
    <definedName name="Hospital">'Sewer Residential'!$A$1:$A$7</definedName>
    <definedName name="Hotel">'Sewer Residential'!#REF!</definedName>
    <definedName name="hotel1">'Sheet1'!$E$2:$E$3</definedName>
    <definedName name="Hours">'Sheet1'!$C$2:$C$4</definedName>
    <definedName name="hours2">'Sheet1'!$K$2:$K$14</definedName>
    <definedName name="laundrydemand">'Sewer Residential'!$C$1</definedName>
    <definedName name="No">'Sheet1'!$A$2:$A$4</definedName>
    <definedName name="perperson">'Sheet1'!$E$2:$E$27</definedName>
    <definedName name="_xlnm.Print_Area" localSheetId="0">'Cover Sheet'!$A$1:$L$20</definedName>
    <definedName name="_xlnm.Print_Area" localSheetId="1">'Summary'!$A$1:$C$13</definedName>
    <definedName name="_xlnm.Print_Area" localSheetId="3">'Water Non Residential '!$A$1:$E$60</definedName>
    <definedName name="_xlnm.Print_Area" localSheetId="2">'Water Residential '!$A$1:$E$34</definedName>
    <definedName name="RestHours" localSheetId="3">'[1]Sheet1'!$E$2:$E$4</definedName>
    <definedName name="RestHours">'Sewer Residential'!$D$1:$D$3</definedName>
    <definedName name="Yes">'Sheet1'!#REF!</definedName>
    <definedName name="yesno">'Sheet1'!$A$2:$A$3</definedName>
    <definedName name="YN" localSheetId="3">'[1]Sheet1'!$C$2:$C$3</definedName>
    <definedName name="YN">'Sewer Residential'!$B$1:$B$2</definedName>
    <definedName name="Z_64BC372C_6009_4072_B0F6_50F96A8DCE91_.wvu.PrintArea" localSheetId="1" hidden="1">'Summary'!$A$1:$C$12</definedName>
  </definedNames>
  <calcPr fullCalcOnLoad="1"/>
</workbook>
</file>

<file path=xl/sharedStrings.xml><?xml version="1.0" encoding="utf-8"?>
<sst xmlns="http://schemas.openxmlformats.org/spreadsheetml/2006/main" count="239" uniqueCount="165">
  <si>
    <t>Please fill in the appropriate yellow boxes</t>
  </si>
  <si>
    <t>Project Address:</t>
  </si>
  <si>
    <t>Project Name:</t>
  </si>
  <si>
    <t xml:space="preserve">Non-Residential Demand Worksheet </t>
  </si>
  <si>
    <t>Nursing Home</t>
  </si>
  <si>
    <t>Other (please attach a detailed description of the facility):</t>
  </si>
  <si>
    <t xml:space="preserve">Residential Demand Worksheet </t>
  </si>
  <si>
    <t>Please fill in the appropriate yellow boxes.</t>
  </si>
  <si>
    <t>Size of Dwelling</t>
  </si>
  <si>
    <t>2-bedroom</t>
  </si>
  <si>
    <t>3-bedroom</t>
  </si>
  <si>
    <t>4-bedroom</t>
  </si>
  <si>
    <t>5-bedroom</t>
  </si>
  <si>
    <t>1-bedroom</t>
  </si>
  <si>
    <t>Townhouse</t>
  </si>
  <si>
    <t>studio</t>
  </si>
  <si>
    <t>Totals</t>
  </si>
  <si>
    <t>Units</t>
  </si>
  <si>
    <t>Motel or tourist cabin</t>
  </si>
  <si>
    <t>Mobile home park</t>
  </si>
  <si>
    <t>Healthcare Institution other than hospital</t>
  </si>
  <si>
    <t>Hospital (depending on the type)</t>
  </si>
  <si>
    <t>Picnic grounds or comfort station</t>
  </si>
  <si>
    <t>Campground</t>
  </si>
  <si>
    <t>Store, office building</t>
  </si>
  <si>
    <t>Self-service laundry</t>
  </si>
  <si>
    <t>Industrial Facility</t>
  </si>
  <si>
    <t>Type of Establishment</t>
  </si>
  <si>
    <t>Number of sites without individual sewer hook-up:</t>
  </si>
  <si>
    <t>Number of sites with individual sewer hook-up:</t>
  </si>
  <si>
    <t>Number of sites with laundry and individual sewer hook-up:</t>
  </si>
  <si>
    <t>Number of square feet:</t>
  </si>
  <si>
    <t>Is laundry conducted on premise?</t>
  </si>
  <si>
    <t>Demand per Unit
(gpd)</t>
  </si>
  <si>
    <t>Average Demand
(gpd)</t>
  </si>
  <si>
    <t>Number of washes per day:</t>
  </si>
  <si>
    <t>Subtotals</t>
  </si>
  <si>
    <t>Peak Demand (Ave Demand x 3)
(gpd)</t>
  </si>
  <si>
    <t>Average Demand 
(gpd)</t>
  </si>
  <si>
    <t>Peak Demand (Ave Demand x 3) 
(gpd)</t>
  </si>
  <si>
    <t>Residential</t>
  </si>
  <si>
    <t>Non-residential</t>
  </si>
  <si>
    <t>Block/Lot</t>
  </si>
  <si>
    <t>Project Engineer/Developer:</t>
  </si>
  <si>
    <t>Telephone:</t>
  </si>
  <si>
    <t xml:space="preserve">Residential Sewer Worksheet </t>
  </si>
  <si>
    <t>Transit dwelling units</t>
  </si>
  <si>
    <t>Hotels (per bedroom)</t>
  </si>
  <si>
    <t>Lodging houses and Tourist Homes (per bedroom)</t>
  </si>
  <si>
    <t>Motels and Tourist Cabins (per bedroom)</t>
  </si>
  <si>
    <t>Camps</t>
  </si>
  <si>
    <t>Campground/mobile rec. vehicle/tent (per site)</t>
  </si>
  <si>
    <t xml:space="preserve">Non-Residential Sewer Worksheet </t>
  </si>
  <si>
    <t>Average Restaurant (per seat)</t>
  </si>
  <si>
    <t>Bar/Cocktail Lounges (per seat)</t>
  </si>
  <si>
    <t>Fast Food Restaurant (per seat)</t>
  </si>
  <si>
    <t>24-hour Service Restaurant (per seat)</t>
  </si>
  <si>
    <t>Clubs</t>
  </si>
  <si>
    <t>Racquet Club (per court per hour)</t>
  </si>
  <si>
    <t>Institutions (includes staff)</t>
  </si>
  <si>
    <t>Schools (includes staff)</t>
  </si>
  <si>
    <t>Automobile Service Stations</t>
  </si>
  <si>
    <t>Service Filling Position (per filling position)</t>
  </si>
  <si>
    <t>Laundromats (per machine)</t>
  </si>
  <si>
    <t>Bowling Alleys (per Alley)</t>
  </si>
  <si>
    <t>Water Demand</t>
  </si>
  <si>
    <t>Sewer Demand</t>
  </si>
  <si>
    <t>Demand Worksheet (Water &amp; Sewer)</t>
  </si>
  <si>
    <t xml:space="preserve">Demand/Capacity Summary Worksheet </t>
  </si>
  <si>
    <t>Parked mobile trailer (per site)</t>
  </si>
  <si>
    <t>Children's Camps (per bed)</t>
  </si>
  <si>
    <t>Labor camps (per bed)</t>
  </si>
  <si>
    <t>Adapted from N.J.A.C. 7:14A-23</t>
  </si>
  <si>
    <t>Adapted from N.J.A.C. 5:21-5.2, Table 5.1</t>
  </si>
  <si>
    <t>Curb Service/Drive-in Restaurant (per car space)</t>
  </si>
  <si>
    <t>Residential (per member)</t>
  </si>
  <si>
    <t>Bathhouse with shower (per person)</t>
  </si>
  <si>
    <t>Bathhouse without shower (per person)</t>
  </si>
  <si>
    <t>Other Institutions (per bed)</t>
  </si>
  <si>
    <t>Hospitals (per bed)</t>
  </si>
  <si>
    <t>No shower or cafeteria (per student)</t>
  </si>
  <si>
    <t>With cafeteria (per student)</t>
  </si>
  <si>
    <t>With cafeteria and showers (per student)</t>
  </si>
  <si>
    <t>With cafeteria, showers and laboratories (per student)</t>
  </si>
  <si>
    <t>Boarding School (per student)</t>
  </si>
  <si>
    <t>Service Bays (per Bay)</t>
  </si>
  <si>
    <t>Mini-Market (per sq. ft.)</t>
  </si>
  <si>
    <t>Factories/warehouses (per employee)</t>
  </si>
  <si>
    <t>Stores and Shopping Centers, Gross Area (per sq. ft.)</t>
  </si>
  <si>
    <t>Office Building, Gross Area (per sq. ft.)</t>
  </si>
  <si>
    <t>Factories/warehouses with showers (per employee)</t>
  </si>
  <si>
    <t>Picnic Parks with showers (per person)</t>
  </si>
  <si>
    <t>Assembly Halls (per seat)</t>
  </si>
  <si>
    <t>Dinner Theater (per seat)</t>
  </si>
  <si>
    <t>Catering/Banquet Hall (per person)</t>
  </si>
  <si>
    <t>Sports Stadium (per seat)</t>
  </si>
  <si>
    <t>Visitor Center (per visitor)</t>
  </si>
  <si>
    <t>Picnic Parks, restrooms only (per person)</t>
  </si>
  <si>
    <t>Airports, based on passenger use (per passenger)</t>
  </si>
  <si>
    <t>Theater, Indoor (per seat)</t>
  </si>
  <si>
    <t>Adapted from N.J.A.C. 7:10-12.6 Table 1</t>
  </si>
  <si>
    <t>1-6</t>
  </si>
  <si>
    <t>Yes</t>
  </si>
  <si>
    <t>No</t>
  </si>
  <si>
    <t>Y/N</t>
  </si>
  <si>
    <t>RestHours</t>
  </si>
  <si>
    <t>7-12</t>
  </si>
  <si>
    <t>&gt;12</t>
  </si>
  <si>
    <t>Day Camps--no meals (per person)</t>
  </si>
  <si>
    <t>=</t>
  </si>
  <si>
    <t>gallons per person</t>
  </si>
  <si>
    <t>Hotel*</t>
  </si>
  <si>
    <t>Restaurant**</t>
  </si>
  <si>
    <t>* Includes kitchen demand at 10 gallons per person per day. If laundry demand is anticipated, the estimated water demand shall increase by 50 percent.</t>
  </si>
  <si>
    <t>Camp***</t>
  </si>
  <si>
    <t>** Demand projections shall be calculated by multiplying the certified seating capacity of the establishment by the applicable water usage in gallons per person, and by a factor of 1, 2, or 3 reflecting the hours of operation, as folllows: one to six hours (1), seven to 12 hours (2), or more than 12 hours (3).</t>
  </si>
  <si>
    <t>*** When the establishment will serve more than one use, the multiple use shall be considered in determining water demand.</t>
  </si>
  <si>
    <t>Boarding School*</t>
  </si>
  <si>
    <t>healthcare</t>
  </si>
  <si>
    <t>hospital</t>
  </si>
  <si>
    <t>Clubhouse*</t>
  </si>
  <si>
    <t>Residential (single family, duplex, townhouses, condos, apartments)</t>
  </si>
  <si>
    <t>3-bedroom or larger</t>
  </si>
  <si>
    <t>Peak Demand (Avg Demand x 3)
(gpd)</t>
  </si>
  <si>
    <t>Restaurants (including washrooms and turnover)</t>
  </si>
  <si>
    <t>Non-residential (per member)</t>
  </si>
  <si>
    <t>Fairgrounds based upon average attendance (per person)</t>
  </si>
  <si>
    <t>Total number of people</t>
  </si>
  <si>
    <t>Number of operating hours per day</t>
  </si>
  <si>
    <t>Barracks type - Total number of people</t>
  </si>
  <si>
    <t>Cottage type - Total number of people</t>
  </si>
  <si>
    <t>Day camp (no meals served) - Total number of people</t>
  </si>
  <si>
    <t>No cafeteria or showers - Total number of people</t>
  </si>
  <si>
    <t>With cafeteria and no showers - Total number of people</t>
  </si>
  <si>
    <t>With cafeteria and showers - Total number of people</t>
  </si>
  <si>
    <t>With cafeteria, showers and laboratories - Total number of people</t>
  </si>
  <si>
    <t>Total number of people (8-hour shift)</t>
  </si>
  <si>
    <t>With toilet only - Total number of people</t>
  </si>
  <si>
    <t>With toilet and showers - Total number of people</t>
  </si>
  <si>
    <t>Total number of non-resident members</t>
  </si>
  <si>
    <t>Total number of resident members</t>
  </si>
  <si>
    <t>operating hours</t>
  </si>
  <si>
    <t>13+</t>
  </si>
  <si>
    <t>Select number of operating hours from 1 to 13+ (see drop-down list)</t>
  </si>
  <si>
    <t>Demand per unit values from 50 to 75 gpd (see drop-down list)
Select "Yes" or "No" (see dropdown list)</t>
  </si>
  <si>
    <t>Demand per unit values from 50 to 75 gpd (see drop-down list)</t>
  </si>
  <si>
    <t>Select "Yes" or "No" (see drop-down list)</t>
  </si>
  <si>
    <t>Demand per unit values from 75 to 125 gpd (see drop-down list)</t>
  </si>
  <si>
    <t>drop-down list</t>
  </si>
  <si>
    <t>Preparer:  Please fill in the yellow shaded cells on worksheets</t>
  </si>
  <si>
    <t>Cells highlighted in yellow require data input. 
The data needs to be entered or selected from provided drop-down list.</t>
  </si>
  <si>
    <t>Demand per unit values from 150 to 250 gpd (see drop-down list)</t>
  </si>
  <si>
    <t>Factories/warehouses process waste water</t>
  </si>
  <si>
    <t>Factories/warehouses with showers process waste water</t>
  </si>
  <si>
    <t>Low and mid-rise (up to nine stories)</t>
  </si>
  <si>
    <t>High-rise (10 or more stories)</t>
  </si>
  <si>
    <t>Version 11/5/2020</t>
  </si>
  <si>
    <t>Single family detached</t>
  </si>
  <si>
    <t>Mobile home</t>
  </si>
  <si>
    <t>Boarding Homes (per boarder)</t>
  </si>
  <si>
    <t>Miscellaneous</t>
  </si>
  <si>
    <t>Churches, worship area only (per seat)</t>
  </si>
  <si>
    <t>Total number of seats</t>
  </si>
  <si>
    <t>Day School*</t>
  </si>
  <si>
    <t>Swimming pool or bathhouse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</si>
</sst>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26"/>
      <name val="Arial"/>
      <family val="2"/>
    </font>
    <font>
      <u val="single"/>
      <sz val="2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404BC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32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2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0" fontId="2" fillId="0" borderId="14" xfId="57" applyFont="1" applyBorder="1">
      <alignment/>
      <protection/>
    </xf>
    <xf numFmtId="0" fontId="4" fillId="0" borderId="15" xfId="0" applyFont="1" applyBorder="1" applyAlignment="1">
      <alignment horizontal="left"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>
      <alignment/>
    </xf>
    <xf numFmtId="0" fontId="2" fillId="34" borderId="11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0" xfId="57" applyFont="1" applyFill="1" applyBorder="1" applyAlignment="1">
      <alignment horizontal="center" vertical="center"/>
      <protection/>
    </xf>
    <xf numFmtId="0" fontId="4" fillId="37" borderId="10" xfId="57" applyFont="1" applyFill="1" applyBorder="1" applyAlignment="1">
      <alignment horizontal="center" vertical="center" wrapText="1"/>
      <protection/>
    </xf>
    <xf numFmtId="0" fontId="2" fillId="0" borderId="0" xfId="57" applyFont="1" applyBorder="1" applyAlignment="1">
      <alignment horizontal="left" vertical="center"/>
      <protection/>
    </xf>
    <xf numFmtId="0" fontId="2" fillId="0" borderId="0" xfId="57" applyFont="1" applyAlignment="1">
      <alignment horizontal="left" vertical="center"/>
      <protection/>
    </xf>
    <xf numFmtId="0" fontId="2" fillId="0" borderId="10" xfId="57" applyFont="1" applyFill="1" applyBorder="1" applyAlignment="1">
      <alignment horizontal="center"/>
      <protection/>
    </xf>
    <xf numFmtId="0" fontId="2" fillId="36" borderId="10" xfId="57" applyFont="1" applyFill="1" applyBorder="1" applyAlignment="1">
      <alignment horizontal="center"/>
      <protection/>
    </xf>
    <xf numFmtId="0" fontId="8" fillId="0" borderId="0" xfId="57" applyFont="1" applyBorder="1" applyAlignment="1">
      <alignment vertical="center" wrapText="1"/>
      <protection/>
    </xf>
    <xf numFmtId="0" fontId="2" fillId="0" borderId="0" xfId="57" applyFont="1" applyBorder="1" applyAlignment="1">
      <alignment vertical="center"/>
      <protection/>
    </xf>
    <xf numFmtId="0" fontId="2" fillId="0" borderId="0" xfId="57" applyFont="1" applyAlignment="1">
      <alignment vertical="center"/>
      <protection/>
    </xf>
    <xf numFmtId="0" fontId="4" fillId="37" borderId="10" xfId="57" applyFont="1" applyFill="1" applyBorder="1" applyAlignment="1">
      <alignment horizontal="center"/>
      <protection/>
    </xf>
    <xf numFmtId="0" fontId="4" fillId="38" borderId="10" xfId="57" applyFont="1" applyFill="1" applyBorder="1" applyAlignment="1">
      <alignment/>
      <protection/>
    </xf>
    <xf numFmtId="0" fontId="2" fillId="39" borderId="11" xfId="57" applyFont="1" applyFill="1" applyBorder="1" applyAlignment="1" applyProtection="1">
      <alignment horizontal="center"/>
      <protection locked="0"/>
    </xf>
    <xf numFmtId="0" fontId="2" fillId="32" borderId="10" xfId="57" applyFont="1" applyFill="1" applyBorder="1" applyAlignment="1" applyProtection="1">
      <alignment horizontal="center" vertical="center"/>
      <protection locked="0"/>
    </xf>
    <xf numFmtId="0" fontId="2" fillId="32" borderId="10" xfId="57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/>
    </xf>
    <xf numFmtId="0" fontId="2" fillId="38" borderId="10" xfId="57" applyFont="1" applyFill="1" applyBorder="1" applyAlignment="1">
      <alignment/>
      <protection/>
    </xf>
    <xf numFmtId="0" fontId="2" fillId="40" borderId="17" xfId="57" applyFont="1" applyFill="1" applyBorder="1" applyAlignment="1">
      <alignment/>
      <protection/>
    </xf>
    <xf numFmtId="0" fontId="2" fillId="36" borderId="10" xfId="57" applyFont="1" applyFill="1" applyBorder="1" applyAlignment="1">
      <alignment/>
      <protection/>
    </xf>
    <xf numFmtId="0" fontId="2" fillId="39" borderId="18" xfId="57" applyFont="1" applyFill="1" applyBorder="1" applyAlignment="1" applyProtection="1">
      <alignment horizontal="center"/>
      <protection locked="0"/>
    </xf>
    <xf numFmtId="0" fontId="2" fillId="0" borderId="10" xfId="57" applyFont="1" applyFill="1" applyBorder="1" applyAlignment="1">
      <alignment horizontal="center" vertical="center"/>
      <protection/>
    </xf>
    <xf numFmtId="0" fontId="2" fillId="36" borderId="10" xfId="57" applyFont="1" applyFill="1" applyBorder="1" applyAlignment="1">
      <alignment horizontal="center" vertical="center"/>
      <protection/>
    </xf>
    <xf numFmtId="0" fontId="2" fillId="0" borderId="15" xfId="57" applyFont="1" applyFill="1" applyBorder="1" applyAlignment="1">
      <alignment horizontal="center"/>
      <protection/>
    </xf>
    <xf numFmtId="0" fontId="4" fillId="37" borderId="11" xfId="57" applyFont="1" applyFill="1" applyBorder="1" applyAlignment="1">
      <alignment horizontal="left" vertical="center" wrapText="1"/>
      <protection/>
    </xf>
    <xf numFmtId="0" fontId="2" fillId="36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36" borderId="11" xfId="57" applyFont="1" applyFill="1" applyBorder="1" applyAlignment="1">
      <alignment/>
      <protection/>
    </xf>
    <xf numFmtId="9" fontId="2" fillId="36" borderId="19" xfId="57" applyNumberFormat="1" applyFont="1" applyFill="1" applyBorder="1" applyAlignment="1">
      <alignment horizontal="center"/>
      <protection/>
    </xf>
    <xf numFmtId="0" fontId="2" fillId="32" borderId="17" xfId="57" applyFont="1" applyFill="1" applyBorder="1" applyAlignment="1" applyProtection="1">
      <alignment horizontal="center"/>
      <protection locked="0"/>
    </xf>
    <xf numFmtId="0" fontId="2" fillId="32" borderId="18" xfId="57" applyFont="1" applyFill="1" applyBorder="1" applyAlignment="1" applyProtection="1">
      <alignment horizontal="center" vertical="center"/>
      <protection locked="0"/>
    </xf>
    <xf numFmtId="9" fontId="2" fillId="36" borderId="15" xfId="57" applyNumberFormat="1" applyFont="1" applyFill="1" applyBorder="1" applyAlignment="1">
      <alignment horizontal="center"/>
      <protection/>
    </xf>
    <xf numFmtId="0" fontId="4" fillId="41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2" fillId="39" borderId="20" xfId="57" applyFont="1" applyFill="1" applyBorder="1" applyAlignment="1" applyProtection="1">
      <alignment horizontal="center"/>
      <protection locked="0"/>
    </xf>
    <xf numFmtId="0" fontId="0" fillId="4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6" fillId="42" borderId="0" xfId="0" applyFont="1" applyFill="1" applyAlignment="1" applyProtection="1">
      <alignment vertical="center" wrapText="1"/>
      <protection/>
    </xf>
    <xf numFmtId="0" fontId="6" fillId="42" borderId="0" xfId="0" applyNumberFormat="1" applyFont="1" applyFill="1" applyAlignment="1" applyProtection="1">
      <alignment vertical="center" wrapText="1"/>
      <protection/>
    </xf>
    <xf numFmtId="0" fontId="6" fillId="42" borderId="18" xfId="0" applyNumberFormat="1" applyFont="1" applyFill="1" applyBorder="1" applyAlignment="1" applyProtection="1">
      <alignment vertical="center" wrapText="1"/>
      <protection/>
    </xf>
    <xf numFmtId="0" fontId="6" fillId="42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/>
    </xf>
    <xf numFmtId="0" fontId="2" fillId="36" borderId="15" xfId="57" applyFont="1" applyFill="1" applyBorder="1" applyAlignment="1">
      <alignment horizontal="center"/>
      <protection/>
    </xf>
    <xf numFmtId="0" fontId="2" fillId="39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6" fillId="42" borderId="0" xfId="0" applyNumberFormat="1" applyFont="1" applyFill="1" applyAlignment="1" applyProtection="1">
      <alignment horizontal="left" vertical="center" wrapText="1"/>
      <protection/>
    </xf>
    <xf numFmtId="0" fontId="3" fillId="43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3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2" borderId="11" xfId="0" applyFont="1" applyFill="1" applyBorder="1" applyAlignment="1" applyProtection="1">
      <alignment horizontal="left"/>
      <protection locked="0"/>
    </xf>
    <xf numFmtId="0" fontId="4" fillId="32" borderId="15" xfId="0" applyFont="1" applyFill="1" applyBorder="1" applyAlignment="1" applyProtection="1">
      <alignment horizontal="left"/>
      <protection locked="0"/>
    </xf>
    <xf numFmtId="0" fontId="4" fillId="44" borderId="11" xfId="0" applyFont="1" applyFill="1" applyBorder="1" applyAlignment="1">
      <alignment horizontal="center" wrapText="1"/>
    </xf>
    <xf numFmtId="0" fontId="4" fillId="44" borderId="16" xfId="0" applyFont="1" applyFill="1" applyBorder="1" applyAlignment="1">
      <alignment horizontal="center" wrapText="1"/>
    </xf>
    <xf numFmtId="0" fontId="4" fillId="44" borderId="15" xfId="0" applyFont="1" applyFill="1" applyBorder="1" applyAlignment="1">
      <alignment horizontal="center" wrapText="1"/>
    </xf>
    <xf numFmtId="0" fontId="4" fillId="45" borderId="11" xfId="0" applyFont="1" applyFill="1" applyBorder="1" applyAlignment="1">
      <alignment horizontal="center" wrapText="1"/>
    </xf>
    <xf numFmtId="0" fontId="4" fillId="45" borderId="16" xfId="0" applyFont="1" applyFill="1" applyBorder="1" applyAlignment="1">
      <alignment horizontal="center" wrapText="1"/>
    </xf>
    <xf numFmtId="0" fontId="4" fillId="45" borderId="15" xfId="0" applyFont="1" applyFill="1" applyBorder="1" applyAlignment="1">
      <alignment horizontal="center" wrapText="1"/>
    </xf>
    <xf numFmtId="16" fontId="4" fillId="32" borderId="11" xfId="0" applyNumberFormat="1" applyFont="1" applyFill="1" applyBorder="1" applyAlignment="1" applyProtection="1">
      <alignment horizontal="left"/>
      <protection locked="0"/>
    </xf>
    <xf numFmtId="0" fontId="8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6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3" fillId="44" borderId="11" xfId="0" applyFont="1" applyFill="1" applyBorder="1" applyAlignment="1">
      <alignment horizontal="center"/>
    </xf>
    <xf numFmtId="0" fontId="3" fillId="44" borderId="16" xfId="0" applyFont="1" applyFill="1" applyBorder="1" applyAlignment="1">
      <alignment horizontal="center"/>
    </xf>
    <xf numFmtId="0" fontId="3" fillId="4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44" borderId="11" xfId="57" applyFont="1" applyFill="1" applyBorder="1" applyAlignment="1">
      <alignment horizontal="center"/>
      <protection/>
    </xf>
    <xf numFmtId="0" fontId="3" fillId="44" borderId="16" xfId="57" applyFont="1" applyFill="1" applyBorder="1" applyAlignment="1">
      <alignment horizontal="center"/>
      <protection/>
    </xf>
    <xf numFmtId="0" fontId="3" fillId="44" borderId="15" xfId="57" applyFont="1" applyFill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2" fillId="0" borderId="17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4" fillId="37" borderId="11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2" fillId="34" borderId="10" xfId="57" applyNumberFormat="1" applyFont="1" applyFill="1" applyBorder="1" applyAlignment="1">
      <alignment/>
      <protection/>
    </xf>
    <xf numFmtId="0" fontId="4" fillId="41" borderId="10" xfId="57" applyFont="1" applyFill="1" applyBorder="1" applyAlignment="1">
      <alignment/>
      <protection/>
    </xf>
    <xf numFmtId="0" fontId="4" fillId="41" borderId="13" xfId="57" applyFont="1" applyFill="1" applyBorder="1" applyAlignment="1">
      <alignment/>
      <protection/>
    </xf>
    <xf numFmtId="0" fontId="4" fillId="40" borderId="10" xfId="57" applyFont="1" applyFill="1" applyBorder="1" applyAlignment="1">
      <alignment vertical="center" wrapText="1"/>
      <protection/>
    </xf>
    <xf numFmtId="0" fontId="4" fillId="40" borderId="13" xfId="57" applyFont="1" applyFill="1" applyBorder="1" applyAlignment="1">
      <alignment vertical="center" wrapText="1"/>
      <protection/>
    </xf>
    <xf numFmtId="0" fontId="4" fillId="41" borderId="17" xfId="57" applyFont="1" applyFill="1" applyBorder="1" applyAlignment="1">
      <alignment/>
      <protection/>
    </xf>
    <xf numFmtId="0" fontId="4" fillId="41" borderId="22" xfId="57" applyFont="1" applyFill="1" applyBorder="1" applyAlignment="1">
      <alignment/>
      <protection/>
    </xf>
    <xf numFmtId="0" fontId="8" fillId="0" borderId="0" xfId="57" applyFont="1" applyBorder="1" applyAlignment="1">
      <alignment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19" xfId="57" applyFont="1" applyFill="1" applyBorder="1" applyAlignment="1">
      <alignment horizontal="center" vertical="center"/>
      <protection/>
    </xf>
    <xf numFmtId="0" fontId="5" fillId="0" borderId="12" xfId="57" applyFont="1" applyBorder="1" applyAlignment="1">
      <alignment horizontal="left"/>
      <protection/>
    </xf>
    <xf numFmtId="0" fontId="5" fillId="0" borderId="0" xfId="57" applyFont="1" applyAlignment="1">
      <alignment horizontal="left"/>
      <protection/>
    </xf>
    <xf numFmtId="0" fontId="2" fillId="0" borderId="17" xfId="57" applyFont="1" applyBorder="1" applyAlignment="1">
      <alignment horizontal="center" vertical="center"/>
      <protection/>
    </xf>
    <xf numFmtId="0" fontId="2" fillId="0" borderId="13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 horizontal="left" wrapText="1"/>
      <protection/>
    </xf>
    <xf numFmtId="0" fontId="3" fillId="45" borderId="11" xfId="0" applyFont="1" applyFill="1" applyBorder="1" applyAlignment="1">
      <alignment horizontal="center"/>
    </xf>
    <xf numFmtId="0" fontId="3" fillId="45" borderId="16" xfId="0" applyFont="1" applyFill="1" applyBorder="1" applyAlignment="1">
      <alignment horizontal="center"/>
    </xf>
    <xf numFmtId="0" fontId="3" fillId="45" borderId="15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5" xfId="0" applyFont="1" applyFill="1" applyBorder="1" applyAlignment="1" applyProtection="1">
      <alignment horizontal="left"/>
      <protection/>
    </xf>
    <xf numFmtId="0" fontId="4" fillId="38" borderId="11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15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left" vertical="center" wrapText="1"/>
    </xf>
    <xf numFmtId="0" fontId="4" fillId="41" borderId="16" xfId="0" applyFont="1" applyFill="1" applyBorder="1" applyAlignment="1">
      <alignment horizontal="left" vertical="center" wrapText="1"/>
    </xf>
    <xf numFmtId="0" fontId="4" fillId="41" borderId="15" xfId="0" applyFont="1" applyFill="1" applyBorder="1" applyAlignment="1">
      <alignment horizontal="left" vertical="center" wrapText="1"/>
    </xf>
    <xf numFmtId="49" fontId="2" fillId="34" borderId="16" xfId="0" applyNumberFormat="1" applyFont="1" applyFill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/>
    </xf>
    <xf numFmtId="0" fontId="4" fillId="32" borderId="11" xfId="0" applyFont="1" applyFill="1" applyBorder="1" applyAlignment="1" applyProtection="1">
      <alignment horizontal="left" wrapText="1"/>
      <protection locked="0"/>
    </xf>
    <xf numFmtId="0" fontId="2" fillId="39" borderId="10" xfId="57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12</xdr:col>
      <xdr:colOff>9525</xdr:colOff>
      <xdr:row>8</xdr:row>
      <xdr:rowOff>152400</xdr:rowOff>
    </xdr:to>
    <xdr:pic>
      <xdr:nvPicPr>
        <xdr:cNvPr id="1" name="Picture 1" descr="STATE digital letterhead_N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3247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mwater.com/Users\sleepeaw\AppData\Local\Temp\notes5BBBE1\~80476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Summary"/>
      <sheetName val="Residential"/>
      <sheetName val="Non Residential"/>
      <sheetName val="Sheet1"/>
    </sheetNames>
    <sheetDataSet>
      <sheetData sheetId="4">
        <row r="2">
          <cell r="C2" t="str">
            <v>YES</v>
          </cell>
          <cell r="E2" t="str">
            <v>1-6</v>
          </cell>
        </row>
        <row r="3">
          <cell r="C3" t="str">
            <v>NO</v>
          </cell>
          <cell r="E3" t="str">
            <v>7-12</v>
          </cell>
        </row>
        <row r="4">
          <cell r="E4" t="str">
            <v>&gt;12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tabSelected="1" zoomScalePageLayoutView="0" workbookViewId="0" topLeftCell="A1">
      <selection activeCell="A19" sqref="A19:L19"/>
    </sheetView>
  </sheetViews>
  <sheetFormatPr defaultColWidth="9.140625" defaultRowHeight="12.75"/>
  <cols>
    <col min="1" max="1" width="5.7109375" style="83" customWidth="1"/>
    <col min="2" max="11" width="9.8515625" style="83" customWidth="1"/>
    <col min="12" max="12" width="5.7109375" style="83" customWidth="1"/>
    <col min="13" max="16384" width="9.140625" style="83" customWidth="1"/>
  </cols>
  <sheetData>
    <row r="1" spans="1:12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2.7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2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ht="12.7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ht="12.7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2.7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2.7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2.7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3" ht="33.75">
      <c r="A11" s="94" t="s">
        <v>67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84"/>
    </row>
    <row r="12" spans="1:12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2.75" customHeight="1">
      <c r="A13" s="82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2"/>
    </row>
    <row r="14" spans="1:12" ht="12.75" customHeight="1">
      <c r="A14" s="97" t="s">
        <v>150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1:12" ht="12.7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12.75" customHeight="1" thickBo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1:12" ht="12.75" customHeight="1" thickBot="1" thickTop="1">
      <c r="A17" s="82"/>
      <c r="B17" s="86"/>
      <c r="C17" s="86"/>
      <c r="F17" s="87"/>
      <c r="G17" s="88" t="s">
        <v>109</v>
      </c>
      <c r="H17" s="95" t="s">
        <v>148</v>
      </c>
      <c r="I17" s="95"/>
      <c r="J17" s="95"/>
      <c r="K17" s="95"/>
      <c r="L17" s="82"/>
    </row>
    <row r="18" spans="1:12" ht="12.75" customHeight="1" thickTop="1">
      <c r="A18" s="82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2"/>
    </row>
    <row r="19" spans="1:12" ht="19.5" customHeight="1">
      <c r="A19" s="96" t="s">
        <v>149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ht="7.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2"/>
    </row>
    <row r="21" ht="12.75" customHeight="1"/>
    <row r="22" ht="12.75" customHeight="1"/>
  </sheetData>
  <sheetProtection sheet="1" objects="1" scenarios="1" selectLockedCells="1" selectUnlockedCells="1"/>
  <mergeCells count="4">
    <mergeCell ref="A11:L11"/>
    <mergeCell ref="H17:K17"/>
    <mergeCell ref="A19:L19"/>
    <mergeCell ref="A14:L16"/>
  </mergeCells>
  <printOptions verticalCentered="1"/>
  <pageMargins left="0.75" right="0" top="0" bottom="1" header="0.5" footer="0.5"/>
  <pageSetup fitToHeight="1" fitToWidth="1" horizontalDpi="600" verticalDpi="600" orientation="landscape" r:id="rId2"/>
  <headerFooter alignWithMargins="0">
    <oddFooter>&amp;R&amp;8Page &amp;P of &amp;N</oddFooter>
  </headerFooter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showGridLines="0" zoomScalePageLayoutView="0" workbookViewId="0" topLeftCell="A1">
      <selection activeCell="B6" sqref="B6:C6"/>
    </sheetView>
  </sheetViews>
  <sheetFormatPr defaultColWidth="9.140625" defaultRowHeight="12.75"/>
  <cols>
    <col min="1" max="1" width="36.421875" style="4" customWidth="1"/>
    <col min="2" max="2" width="25.140625" style="1" customWidth="1"/>
    <col min="3" max="3" width="30.28125" style="1" customWidth="1"/>
    <col min="4" max="4" width="9.140625" style="3" customWidth="1"/>
    <col min="5" max="16384" width="9.140625" style="1" customWidth="1"/>
  </cols>
  <sheetData>
    <row r="1" spans="1:3" ht="28.5" customHeight="1">
      <c r="A1" s="99" t="s">
        <v>68</v>
      </c>
      <c r="B1" s="99"/>
      <c r="C1" s="99"/>
    </row>
    <row r="2" spans="1:4" s="10" customFormat="1" ht="15">
      <c r="A2" s="101"/>
      <c r="B2" s="102"/>
      <c r="C2" s="103"/>
      <c r="D2" s="18"/>
    </row>
    <row r="3" spans="1:3" ht="15.75">
      <c r="A3" s="100" t="s">
        <v>7</v>
      </c>
      <c r="B3" s="100"/>
      <c r="C3" s="100"/>
    </row>
    <row r="4" spans="1:3" ht="15.75">
      <c r="A4" s="9" t="s">
        <v>2</v>
      </c>
      <c r="B4" s="178"/>
      <c r="C4" s="105"/>
    </row>
    <row r="5" spans="1:3" ht="15.75">
      <c r="A5" s="9" t="s">
        <v>1</v>
      </c>
      <c r="B5" s="104"/>
      <c r="C5" s="105"/>
    </row>
    <row r="6" spans="1:3" ht="15.75">
      <c r="A6" s="9" t="s">
        <v>42</v>
      </c>
      <c r="B6" s="112"/>
      <c r="C6" s="105"/>
    </row>
    <row r="7" spans="1:3" ht="15.75">
      <c r="A7" s="9" t="s">
        <v>43</v>
      </c>
      <c r="B7" s="104"/>
      <c r="C7" s="105"/>
    </row>
    <row r="8" spans="1:3" ht="15.75">
      <c r="A8" s="9" t="s">
        <v>44</v>
      </c>
      <c r="B8" s="104"/>
      <c r="C8" s="105"/>
    </row>
    <row r="9" spans="1:4" s="2" customFormat="1" ht="47.25">
      <c r="A9" s="79" t="s">
        <v>8</v>
      </c>
      <c r="B9" s="80" t="s">
        <v>38</v>
      </c>
      <c r="C9" s="80" t="s">
        <v>39</v>
      </c>
      <c r="D9" s="19"/>
    </row>
    <row r="10" spans="1:4" s="2" customFormat="1" ht="15.75">
      <c r="A10" s="106" t="s">
        <v>65</v>
      </c>
      <c r="B10" s="107"/>
      <c r="C10" s="108"/>
      <c r="D10" s="19"/>
    </row>
    <row r="11" spans="1:3" ht="15.75">
      <c r="A11" s="15" t="s">
        <v>40</v>
      </c>
      <c r="B11" s="5">
        <f>'Water Residential '!D33</f>
        <v>0</v>
      </c>
      <c r="C11" s="5">
        <f>B11*3</f>
        <v>0</v>
      </c>
    </row>
    <row r="12" spans="1:3" ht="15.75">
      <c r="A12" s="15" t="s">
        <v>41</v>
      </c>
      <c r="B12" s="5">
        <f>'Water Non Residential '!D60</f>
        <v>0</v>
      </c>
      <c r="C12" s="5">
        <f>B12*3</f>
        <v>0</v>
      </c>
    </row>
    <row r="13" spans="1:3" ht="15.75">
      <c r="A13" s="12" t="s">
        <v>16</v>
      </c>
      <c r="B13" s="5">
        <f>SUM(B11:B12)</f>
        <v>0</v>
      </c>
      <c r="C13" s="5">
        <f>SUM(C11:C12)</f>
        <v>0</v>
      </c>
    </row>
    <row r="14" spans="1:3" ht="15.75">
      <c r="A14" s="109" t="s">
        <v>66</v>
      </c>
      <c r="B14" s="110"/>
      <c r="C14" s="111"/>
    </row>
    <row r="15" spans="1:3" ht="15.75">
      <c r="A15" s="15" t="s">
        <v>40</v>
      </c>
      <c r="B15" s="5">
        <f>'Sewer Residential'!D26</f>
        <v>0</v>
      </c>
      <c r="C15" s="28"/>
    </row>
    <row r="16" spans="1:3" ht="15.75">
      <c r="A16" s="15" t="s">
        <v>41</v>
      </c>
      <c r="B16" s="5">
        <f>'Sewer Non Residential'!D56</f>
        <v>0</v>
      </c>
      <c r="C16" s="28"/>
    </row>
    <row r="17" spans="1:3" ht="15.75">
      <c r="A17" s="12" t="s">
        <v>16</v>
      </c>
      <c r="B17" s="5">
        <f>SUM(B15:B16)</f>
        <v>0</v>
      </c>
      <c r="C17" s="28"/>
    </row>
  </sheetData>
  <sheetProtection sheet="1" objects="1" scenarios="1" selectLockedCells="1"/>
  <mergeCells count="10">
    <mergeCell ref="A1:C1"/>
    <mergeCell ref="A3:C3"/>
    <mergeCell ref="A2:C2"/>
    <mergeCell ref="B4:C4"/>
    <mergeCell ref="A10:C10"/>
    <mergeCell ref="A14:C14"/>
    <mergeCell ref="B5:C5"/>
    <mergeCell ref="B7:C7"/>
    <mergeCell ref="B8:C8"/>
    <mergeCell ref="B6:C6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2.7109375" style="4" bestFit="1" customWidth="1"/>
    <col min="2" max="2" width="18.28125" style="1" customWidth="1"/>
    <col min="3" max="3" width="12.57421875" style="4" customWidth="1"/>
    <col min="4" max="4" width="12.7109375" style="1" customWidth="1"/>
    <col min="5" max="5" width="20.8515625" style="1" customWidth="1"/>
    <col min="6" max="16384" width="9.140625" style="1" customWidth="1"/>
  </cols>
  <sheetData>
    <row r="1" spans="1:6" ht="18">
      <c r="A1" s="124" t="s">
        <v>6</v>
      </c>
      <c r="B1" s="125"/>
      <c r="C1" s="125"/>
      <c r="D1" s="125"/>
      <c r="E1" s="126"/>
      <c r="F1" s="13"/>
    </row>
    <row r="2" spans="1:6" s="10" customFormat="1" ht="15">
      <c r="A2" s="130" t="s">
        <v>73</v>
      </c>
      <c r="B2" s="131"/>
      <c r="C2" s="131"/>
      <c r="D2" s="131"/>
      <c r="E2" s="132"/>
      <c r="F2" s="14"/>
    </row>
    <row r="3" spans="1:6" ht="15.75">
      <c r="A3" s="127" t="s">
        <v>0</v>
      </c>
      <c r="B3" s="128"/>
      <c r="C3" s="128"/>
      <c r="D3" s="128"/>
      <c r="E3" s="129"/>
      <c r="F3" s="13"/>
    </row>
    <row r="4" spans="1:5" ht="15.75">
      <c r="A4" s="17" t="s">
        <v>2</v>
      </c>
      <c r="B4" s="115">
        <f>Summary!B4</f>
        <v>0</v>
      </c>
      <c r="C4" s="116"/>
      <c r="D4" s="116"/>
      <c r="E4" s="117"/>
    </row>
    <row r="5" spans="1:5" ht="15.75">
      <c r="A5" s="9" t="s">
        <v>1</v>
      </c>
      <c r="B5" s="115">
        <f>Summary!B5</f>
        <v>0</v>
      </c>
      <c r="C5" s="116"/>
      <c r="D5" s="116"/>
      <c r="E5" s="117"/>
    </row>
    <row r="6" spans="1:5" ht="15.75">
      <c r="A6" s="9" t="s">
        <v>42</v>
      </c>
      <c r="B6" s="115">
        <f>Summary!B6</f>
        <v>0</v>
      </c>
      <c r="C6" s="116"/>
      <c r="D6" s="116"/>
      <c r="E6" s="117"/>
    </row>
    <row r="7" spans="1:5" ht="15.75">
      <c r="A7" s="9" t="s">
        <v>43</v>
      </c>
      <c r="B7" s="115">
        <f>Summary!B7</f>
        <v>0</v>
      </c>
      <c r="C7" s="116"/>
      <c r="D7" s="116"/>
      <c r="E7" s="117"/>
    </row>
    <row r="8" spans="1:5" ht="15.75">
      <c r="A8" s="9" t="s">
        <v>44</v>
      </c>
      <c r="B8" s="115">
        <f>Summary!B8</f>
        <v>0</v>
      </c>
      <c r="C8" s="116"/>
      <c r="D8" s="116"/>
      <c r="E8" s="117"/>
    </row>
    <row r="9" spans="1:5" ht="15">
      <c r="A9" s="31"/>
      <c r="B9" s="32"/>
      <c r="C9" s="32"/>
      <c r="D9" s="32"/>
      <c r="E9" s="33"/>
    </row>
    <row r="10" spans="1:5" s="2" customFormat="1" ht="47.25">
      <c r="A10" s="68" t="s">
        <v>8</v>
      </c>
      <c r="B10" s="57" t="s">
        <v>17</v>
      </c>
      <c r="C10" s="38" t="s">
        <v>33</v>
      </c>
      <c r="D10" s="38" t="s">
        <v>34</v>
      </c>
      <c r="E10" s="38" t="s">
        <v>123</v>
      </c>
    </row>
    <row r="11" spans="1:5" ht="15.75">
      <c r="A11" s="118" t="s">
        <v>157</v>
      </c>
      <c r="B11" s="119"/>
      <c r="C11" s="119"/>
      <c r="D11" s="119"/>
      <c r="E11" s="120"/>
    </row>
    <row r="12" spans="1:5" ht="15">
      <c r="A12" s="16" t="s">
        <v>9</v>
      </c>
      <c r="B12" s="20"/>
      <c r="C12" s="37">
        <v>150</v>
      </c>
      <c r="D12" s="21">
        <f>B12*C12</f>
        <v>0</v>
      </c>
      <c r="E12" s="21">
        <f>D12*3</f>
        <v>0</v>
      </c>
    </row>
    <row r="13" spans="1:5" ht="15">
      <c r="A13" s="16" t="s">
        <v>10</v>
      </c>
      <c r="B13" s="20"/>
      <c r="C13" s="37">
        <v>225</v>
      </c>
      <c r="D13" s="21">
        <f>B13*C13</f>
        <v>0</v>
      </c>
      <c r="E13" s="21">
        <f>D13*3</f>
        <v>0</v>
      </c>
    </row>
    <row r="14" spans="1:5" ht="15">
      <c r="A14" s="16" t="s">
        <v>11</v>
      </c>
      <c r="B14" s="20"/>
      <c r="C14" s="37">
        <v>395</v>
      </c>
      <c r="D14" s="21">
        <f>B14*C14</f>
        <v>0</v>
      </c>
      <c r="E14" s="21">
        <f>D14*3</f>
        <v>0</v>
      </c>
    </row>
    <row r="15" spans="1:5" ht="15">
      <c r="A15" s="16" t="s">
        <v>12</v>
      </c>
      <c r="B15" s="20"/>
      <c r="C15" s="37">
        <v>475</v>
      </c>
      <c r="D15" s="21">
        <f>B15*C15</f>
        <v>0</v>
      </c>
      <c r="E15" s="21">
        <f>D15*3</f>
        <v>0</v>
      </c>
    </row>
    <row r="16" spans="1:5" ht="15.75">
      <c r="A16" s="118" t="s">
        <v>14</v>
      </c>
      <c r="B16" s="119"/>
      <c r="C16" s="119"/>
      <c r="D16" s="119"/>
      <c r="E16" s="120"/>
    </row>
    <row r="17" spans="1:5" ht="15">
      <c r="A17" s="16" t="s">
        <v>13</v>
      </c>
      <c r="B17" s="20"/>
      <c r="C17" s="37">
        <v>120</v>
      </c>
      <c r="D17" s="21">
        <f>B17*C17</f>
        <v>0</v>
      </c>
      <c r="E17" s="21">
        <f>D17*3</f>
        <v>0</v>
      </c>
    </row>
    <row r="18" spans="1:5" ht="15">
      <c r="A18" s="16" t="s">
        <v>9</v>
      </c>
      <c r="B18" s="20"/>
      <c r="C18" s="37">
        <v>140</v>
      </c>
      <c r="D18" s="21">
        <f>B18*C18</f>
        <v>0</v>
      </c>
      <c r="E18" s="21">
        <f>D18*3</f>
        <v>0</v>
      </c>
    </row>
    <row r="19" spans="1:5" ht="15">
      <c r="A19" s="16" t="s">
        <v>10</v>
      </c>
      <c r="B19" s="20"/>
      <c r="C19" s="37">
        <v>200</v>
      </c>
      <c r="D19" s="21">
        <f>B19*C19</f>
        <v>0</v>
      </c>
      <c r="E19" s="21">
        <f>D19*3</f>
        <v>0</v>
      </c>
    </row>
    <row r="20" spans="1:5" ht="15">
      <c r="A20" s="16" t="s">
        <v>11</v>
      </c>
      <c r="B20" s="20"/>
      <c r="C20" s="37">
        <v>255</v>
      </c>
      <c r="D20" s="21">
        <f>B20*C20</f>
        <v>0</v>
      </c>
      <c r="E20" s="21">
        <f>D20*3</f>
        <v>0</v>
      </c>
    </row>
    <row r="21" spans="1:5" ht="15.75">
      <c r="A21" s="118" t="s">
        <v>154</v>
      </c>
      <c r="B21" s="119"/>
      <c r="C21" s="119"/>
      <c r="D21" s="119"/>
      <c r="E21" s="120"/>
    </row>
    <row r="22" spans="1:5" ht="15">
      <c r="A22" s="16" t="s">
        <v>13</v>
      </c>
      <c r="B22" s="20"/>
      <c r="C22" s="37">
        <v>95</v>
      </c>
      <c r="D22" s="21">
        <f>B22*C22</f>
        <v>0</v>
      </c>
      <c r="E22" s="21">
        <f>D22*3</f>
        <v>0</v>
      </c>
    </row>
    <row r="23" spans="1:5" ht="15">
      <c r="A23" s="16" t="s">
        <v>9</v>
      </c>
      <c r="B23" s="20"/>
      <c r="C23" s="37">
        <v>140</v>
      </c>
      <c r="D23" s="21">
        <f>B23*C23</f>
        <v>0</v>
      </c>
      <c r="E23" s="21">
        <f>D23*3</f>
        <v>0</v>
      </c>
    </row>
    <row r="24" spans="1:5" ht="15">
      <c r="A24" s="16" t="s">
        <v>10</v>
      </c>
      <c r="B24" s="20"/>
      <c r="C24" s="37">
        <v>215</v>
      </c>
      <c r="D24" s="21">
        <f>B24*C24</f>
        <v>0</v>
      </c>
      <c r="E24" s="21">
        <f>D24*3</f>
        <v>0</v>
      </c>
    </row>
    <row r="25" spans="1:5" ht="15.75">
      <c r="A25" s="34" t="s">
        <v>155</v>
      </c>
      <c r="B25" s="35"/>
      <c r="C25" s="35"/>
      <c r="D25" s="36"/>
      <c r="E25" s="36"/>
    </row>
    <row r="26" spans="1:5" ht="15">
      <c r="A26" s="16" t="s">
        <v>15</v>
      </c>
      <c r="B26" s="20"/>
      <c r="C26" s="37">
        <v>65</v>
      </c>
      <c r="D26" s="21">
        <f>B26*C26</f>
        <v>0</v>
      </c>
      <c r="E26" s="21">
        <f>D26*3</f>
        <v>0</v>
      </c>
    </row>
    <row r="27" spans="1:5" ht="15">
      <c r="A27" s="16" t="s">
        <v>13</v>
      </c>
      <c r="B27" s="20"/>
      <c r="C27" s="37">
        <v>80</v>
      </c>
      <c r="D27" s="21">
        <f>B27*C27</f>
        <v>0</v>
      </c>
      <c r="E27" s="21">
        <f>D27*3</f>
        <v>0</v>
      </c>
    </row>
    <row r="28" spans="1:5" ht="15">
      <c r="A28" s="16" t="s">
        <v>9</v>
      </c>
      <c r="B28" s="20"/>
      <c r="C28" s="37">
        <v>130</v>
      </c>
      <c r="D28" s="21">
        <f>B28*C28</f>
        <v>0</v>
      </c>
      <c r="E28" s="21">
        <f>D28*3</f>
        <v>0</v>
      </c>
    </row>
    <row r="29" spans="1:5" ht="15.75">
      <c r="A29" s="34" t="s">
        <v>158</v>
      </c>
      <c r="B29" s="35"/>
      <c r="C29" s="35"/>
      <c r="D29" s="36"/>
      <c r="E29" s="36"/>
    </row>
    <row r="30" spans="1:5" ht="15">
      <c r="A30" s="16" t="s">
        <v>13</v>
      </c>
      <c r="B30" s="20"/>
      <c r="C30" s="37">
        <v>120</v>
      </c>
      <c r="D30" s="21">
        <f>B30*C30</f>
        <v>0</v>
      </c>
      <c r="E30" s="21">
        <f>D30*3</f>
        <v>0</v>
      </c>
    </row>
    <row r="31" spans="1:5" ht="15">
      <c r="A31" s="16" t="s">
        <v>9</v>
      </c>
      <c r="B31" s="20"/>
      <c r="C31" s="37">
        <v>140</v>
      </c>
      <c r="D31" s="21">
        <f>B31*C31</f>
        <v>0</v>
      </c>
      <c r="E31" s="21">
        <f>D31*3</f>
        <v>0</v>
      </c>
    </row>
    <row r="32" spans="1:5" ht="15">
      <c r="A32" s="16" t="s">
        <v>10</v>
      </c>
      <c r="B32" s="20"/>
      <c r="C32" s="37">
        <v>245</v>
      </c>
      <c r="D32" s="21">
        <f>B32*C32</f>
        <v>0</v>
      </c>
      <c r="E32" s="21">
        <f>D32*3</f>
        <v>0</v>
      </c>
    </row>
    <row r="33" spans="1:5" ht="15.75">
      <c r="A33" s="121" t="s">
        <v>36</v>
      </c>
      <c r="B33" s="122"/>
      <c r="C33" s="123"/>
      <c r="D33" s="53">
        <f>SUM(D12:D32)</f>
        <v>0</v>
      </c>
      <c r="E33" s="53">
        <f>SUM(E12:E32)</f>
        <v>0</v>
      </c>
    </row>
    <row r="34" spans="1:5" ht="15">
      <c r="A34" s="113" t="s">
        <v>156</v>
      </c>
      <c r="B34" s="114"/>
      <c r="C34" s="114"/>
      <c r="D34" s="114"/>
      <c r="E34" s="114"/>
    </row>
  </sheetData>
  <sheetProtection sheet="1" selectLockedCells="1"/>
  <mergeCells count="13">
    <mergeCell ref="A1:E1"/>
    <mergeCell ref="A3:E3"/>
    <mergeCell ref="A2:E2"/>
    <mergeCell ref="A34:E34"/>
    <mergeCell ref="B4:E4"/>
    <mergeCell ref="B5:E5"/>
    <mergeCell ref="B7:E7"/>
    <mergeCell ref="B8:E8"/>
    <mergeCell ref="B6:E6"/>
    <mergeCell ref="A11:E11"/>
    <mergeCell ref="A33:C33"/>
    <mergeCell ref="A16:E16"/>
    <mergeCell ref="A21:E21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0"/>
  <sheetViews>
    <sheetView showGridLines="0" zoomScalePageLayoutView="0" workbookViewId="0" topLeftCell="A1">
      <selection activeCell="B58" sqref="B58"/>
    </sheetView>
  </sheetViews>
  <sheetFormatPr defaultColWidth="9.140625" defaultRowHeight="12.75"/>
  <cols>
    <col min="1" max="1" width="67.7109375" style="25" bestFit="1" customWidth="1"/>
    <col min="2" max="2" width="8.8515625" style="25" customWidth="1"/>
    <col min="3" max="3" width="13.421875" style="22" customWidth="1"/>
    <col min="4" max="4" width="16.140625" style="22" customWidth="1"/>
    <col min="5" max="5" width="21.140625" style="26" customWidth="1"/>
    <col min="6" max="11" width="9.140625" style="22" customWidth="1"/>
    <col min="12" max="12" width="18.7109375" style="22" customWidth="1"/>
    <col min="13" max="16384" width="9.140625" style="22" customWidth="1"/>
  </cols>
  <sheetData>
    <row r="1" spans="1:5" ht="18">
      <c r="A1" s="133" t="s">
        <v>3</v>
      </c>
      <c r="B1" s="134"/>
      <c r="C1" s="134"/>
      <c r="D1" s="134"/>
      <c r="E1" s="135"/>
    </row>
    <row r="2" spans="1:5" ht="15">
      <c r="A2" s="130" t="s">
        <v>100</v>
      </c>
      <c r="B2" s="131"/>
      <c r="C2" s="131"/>
      <c r="D2" s="131"/>
      <c r="E2" s="132"/>
    </row>
    <row r="3" spans="1:5" ht="15.75">
      <c r="A3" s="136" t="s">
        <v>0</v>
      </c>
      <c r="B3" s="137"/>
      <c r="C3" s="137"/>
      <c r="D3" s="137"/>
      <c r="E3" s="138"/>
    </row>
    <row r="4" spans="1:5" ht="15.75">
      <c r="A4" s="27" t="s">
        <v>2</v>
      </c>
      <c r="B4" s="144">
        <f>Summary!B4</f>
        <v>0</v>
      </c>
      <c r="C4" s="144"/>
      <c r="D4" s="144"/>
      <c r="E4" s="144"/>
    </row>
    <row r="5" spans="1:5" ht="15.75">
      <c r="A5" s="27" t="s">
        <v>1</v>
      </c>
      <c r="B5" s="144">
        <f>Summary!B5</f>
        <v>0</v>
      </c>
      <c r="C5" s="144"/>
      <c r="D5" s="144"/>
      <c r="E5" s="144"/>
    </row>
    <row r="6" spans="1:5" ht="15.75">
      <c r="A6" s="27" t="s">
        <v>42</v>
      </c>
      <c r="B6" s="144">
        <f>Summary!B6</f>
        <v>0</v>
      </c>
      <c r="C6" s="144"/>
      <c r="D6" s="144"/>
      <c r="E6" s="144"/>
    </row>
    <row r="7" spans="1:5" ht="15.75">
      <c r="A7" s="27" t="s">
        <v>43</v>
      </c>
      <c r="B7" s="144">
        <f>Summary!B7</f>
        <v>0</v>
      </c>
      <c r="C7" s="144"/>
      <c r="D7" s="144"/>
      <c r="E7" s="144"/>
    </row>
    <row r="8" spans="1:5" ht="15.75">
      <c r="A8" s="27" t="s">
        <v>44</v>
      </c>
      <c r="B8" s="144">
        <f>Summary!B8</f>
        <v>0</v>
      </c>
      <c r="C8" s="144"/>
      <c r="D8" s="144"/>
      <c r="E8" s="144"/>
    </row>
    <row r="9" spans="1:5" s="23" customFormat="1" ht="15.75">
      <c r="A9" s="145"/>
      <c r="B9" s="145"/>
      <c r="C9" s="145"/>
      <c r="D9" s="145"/>
      <c r="E9" s="145"/>
    </row>
    <row r="10" spans="1:5" s="23" customFormat="1" ht="47.25">
      <c r="A10" s="65" t="s">
        <v>27</v>
      </c>
      <c r="B10" s="39" t="s">
        <v>17</v>
      </c>
      <c r="C10" s="40" t="s">
        <v>33</v>
      </c>
      <c r="D10" s="40" t="s">
        <v>34</v>
      </c>
      <c r="E10" s="40" t="s">
        <v>37</v>
      </c>
    </row>
    <row r="11" spans="1:5" ht="16.5" thickBot="1">
      <c r="A11" s="49" t="s">
        <v>111</v>
      </c>
      <c r="B11" s="58"/>
      <c r="C11" s="59"/>
      <c r="D11" s="58"/>
      <c r="E11" s="58"/>
    </row>
    <row r="12" spans="1:12" ht="16.5" customHeight="1" thickBot="1" thickTop="1">
      <c r="A12" s="60" t="s">
        <v>127</v>
      </c>
      <c r="B12" s="81"/>
      <c r="C12" s="61">
        <v>50</v>
      </c>
      <c r="D12" s="154">
        <f>IF(C13=1.5,B12*C12*C13,B12*C12)</f>
        <v>0</v>
      </c>
      <c r="E12" s="139">
        <f>D12*3</f>
        <v>0</v>
      </c>
      <c r="F12" s="160" t="s">
        <v>144</v>
      </c>
      <c r="G12" s="157"/>
      <c r="H12" s="157"/>
      <c r="I12" s="157"/>
      <c r="J12" s="157"/>
      <c r="K12" s="157"/>
      <c r="L12" s="157"/>
    </row>
    <row r="13" spans="1:12" ht="15.75" customHeight="1" thickBot="1" thickTop="1">
      <c r="A13" s="74" t="s">
        <v>32</v>
      </c>
      <c r="B13" s="77" t="s">
        <v>103</v>
      </c>
      <c r="C13" s="75" t="str">
        <f>IF(B13="YES",1.5," ")</f>
        <v> </v>
      </c>
      <c r="D13" s="155"/>
      <c r="E13" s="140"/>
      <c r="F13" s="156"/>
      <c r="G13" s="157"/>
      <c r="H13" s="157"/>
      <c r="I13" s="157"/>
      <c r="J13" s="157"/>
      <c r="K13" s="157"/>
      <c r="L13" s="157"/>
    </row>
    <row r="14" spans="1:5" s="23" customFormat="1" ht="17.25" thickBot="1" thickTop="1">
      <c r="A14" s="148" t="s">
        <v>18</v>
      </c>
      <c r="B14" s="149"/>
      <c r="C14" s="148"/>
      <c r="D14" s="148"/>
      <c r="E14" s="148"/>
    </row>
    <row r="15" spans="1:12" s="23" customFormat="1" ht="17.25" thickBot="1" thickTop="1">
      <c r="A15" s="60" t="s">
        <v>127</v>
      </c>
      <c r="B15" s="51"/>
      <c r="C15" s="61">
        <v>50</v>
      </c>
      <c r="D15" s="43">
        <f>B15*C15</f>
        <v>0</v>
      </c>
      <c r="E15" s="62">
        <f>D15*3</f>
        <v>0</v>
      </c>
      <c r="F15" s="156" t="s">
        <v>145</v>
      </c>
      <c r="G15" s="157"/>
      <c r="H15" s="157"/>
      <c r="I15" s="157"/>
      <c r="J15" s="157"/>
      <c r="K15" s="157"/>
      <c r="L15" s="157"/>
    </row>
    <row r="16" spans="1:5" s="23" customFormat="1" ht="16.5" thickTop="1">
      <c r="A16" s="148" t="s">
        <v>19</v>
      </c>
      <c r="B16" s="148"/>
      <c r="C16" s="148"/>
      <c r="D16" s="148"/>
      <c r="E16" s="148"/>
    </row>
    <row r="17" spans="1:5" s="23" customFormat="1" ht="15.75">
      <c r="A17" s="60" t="s">
        <v>127</v>
      </c>
      <c r="B17" s="179"/>
      <c r="C17" s="63">
        <v>100</v>
      </c>
      <c r="D17" s="43">
        <f>B17*C17</f>
        <v>0</v>
      </c>
      <c r="E17" s="62">
        <f>D17*3</f>
        <v>0</v>
      </c>
    </row>
    <row r="18" spans="1:5" s="23" customFormat="1" ht="15.75">
      <c r="A18" s="146" t="s">
        <v>112</v>
      </c>
      <c r="B18" s="146"/>
      <c r="C18" s="146"/>
      <c r="D18" s="146"/>
      <c r="E18" s="146"/>
    </row>
    <row r="19" spans="1:12" s="23" customFormat="1" ht="16.5" thickBot="1">
      <c r="A19" s="60" t="s">
        <v>162</v>
      </c>
      <c r="B19" s="76"/>
      <c r="C19" s="44">
        <v>10</v>
      </c>
      <c r="D19" s="139">
        <f>IF(OR(C20="x1",C20=""),B19*C19,IF(C20="x2",B19*C19*2,IF(C20="x3",B19*C19*3,0)))</f>
        <v>0</v>
      </c>
      <c r="E19" s="139">
        <f>D19*3</f>
        <v>0</v>
      </c>
      <c r="F19" s="160" t="s">
        <v>143</v>
      </c>
      <c r="G19" s="157"/>
      <c r="H19" s="157"/>
      <c r="I19" s="157"/>
      <c r="J19" s="157"/>
      <c r="K19" s="157"/>
      <c r="L19" s="157"/>
    </row>
    <row r="20" spans="1:12" s="23" customFormat="1" ht="17.25" thickBot="1" thickTop="1">
      <c r="A20" s="74" t="s">
        <v>128</v>
      </c>
      <c r="B20" s="61">
        <v>6</v>
      </c>
      <c r="C20" s="91" t="str">
        <f>IF(B20=0,"",IF(AND(B20&gt;0,B20&lt;=6.4),"x1",IF(AND(B20&gt;=6.5,B20&lt;=12),"x2",IF(B20&gt;12,"x3",0))))</f>
        <v>x1</v>
      </c>
      <c r="D20" s="140"/>
      <c r="E20" s="140"/>
      <c r="F20" s="156"/>
      <c r="G20" s="157"/>
      <c r="H20" s="157"/>
      <c r="I20" s="157"/>
      <c r="J20" s="157"/>
      <c r="K20" s="157"/>
      <c r="L20" s="157"/>
    </row>
    <row r="21" spans="1:5" s="23" customFormat="1" ht="16.5" thickTop="1">
      <c r="A21" s="146" t="s">
        <v>114</v>
      </c>
      <c r="B21" s="147"/>
      <c r="C21" s="146"/>
      <c r="D21" s="146"/>
      <c r="E21" s="146"/>
    </row>
    <row r="22" spans="1:5" s="23" customFormat="1" ht="15.75">
      <c r="A22" s="60" t="s">
        <v>129</v>
      </c>
      <c r="B22" s="52"/>
      <c r="C22" s="44">
        <v>50</v>
      </c>
      <c r="D22" s="43">
        <f>B22*C22</f>
        <v>0</v>
      </c>
      <c r="E22" s="43">
        <f>D22*3</f>
        <v>0</v>
      </c>
    </row>
    <row r="23" spans="1:5" s="23" customFormat="1" ht="15.75">
      <c r="A23" s="60" t="s">
        <v>130</v>
      </c>
      <c r="B23" s="52"/>
      <c r="C23" s="44">
        <v>40</v>
      </c>
      <c r="D23" s="43">
        <f>B23*C23</f>
        <v>0</v>
      </c>
      <c r="E23" s="43">
        <f>D23*3</f>
        <v>0</v>
      </c>
    </row>
    <row r="24" spans="1:5" s="23" customFormat="1" ht="15.75">
      <c r="A24" s="60" t="s">
        <v>131</v>
      </c>
      <c r="B24" s="52"/>
      <c r="C24" s="44">
        <v>15</v>
      </c>
      <c r="D24" s="43">
        <f>B24*C24</f>
        <v>0</v>
      </c>
      <c r="E24" s="43">
        <f>D24*3</f>
        <v>0</v>
      </c>
    </row>
    <row r="25" spans="1:5" s="23" customFormat="1" ht="15.75">
      <c r="A25" s="146" t="s">
        <v>163</v>
      </c>
      <c r="B25" s="146"/>
      <c r="C25" s="146"/>
      <c r="D25" s="146"/>
      <c r="E25" s="146"/>
    </row>
    <row r="26" spans="1:5" s="23" customFormat="1" ht="15.75">
      <c r="A26" s="60" t="s">
        <v>132</v>
      </c>
      <c r="B26" s="52"/>
      <c r="C26" s="44">
        <v>10</v>
      </c>
      <c r="D26" s="43">
        <f>B26*C26</f>
        <v>0</v>
      </c>
      <c r="E26" s="43">
        <f>D26*3</f>
        <v>0</v>
      </c>
    </row>
    <row r="27" spans="1:5" s="23" customFormat="1" ht="15.75">
      <c r="A27" s="60" t="s">
        <v>133</v>
      </c>
      <c r="B27" s="52"/>
      <c r="C27" s="44">
        <v>15</v>
      </c>
      <c r="D27" s="43">
        <f>B27*C27</f>
        <v>0</v>
      </c>
      <c r="E27" s="43">
        <f>D27*3</f>
        <v>0</v>
      </c>
    </row>
    <row r="28" spans="1:5" s="23" customFormat="1" ht="15.75">
      <c r="A28" s="60" t="s">
        <v>134</v>
      </c>
      <c r="B28" s="52"/>
      <c r="C28" s="44">
        <v>20</v>
      </c>
      <c r="D28" s="43">
        <f>B28*C28</f>
        <v>0</v>
      </c>
      <c r="E28" s="43">
        <f>D28*3</f>
        <v>0</v>
      </c>
    </row>
    <row r="29" spans="1:5" s="23" customFormat="1" ht="16.5" thickBot="1">
      <c r="A29" s="60" t="s">
        <v>135</v>
      </c>
      <c r="B29" s="52"/>
      <c r="C29" s="44">
        <v>25</v>
      </c>
      <c r="D29" s="43">
        <f>B29*C29</f>
        <v>0</v>
      </c>
      <c r="E29" s="43">
        <f>D29*3</f>
        <v>0</v>
      </c>
    </row>
    <row r="30" spans="1:12" ht="15" customHeight="1" thickBot="1" thickTop="1">
      <c r="A30" s="74" t="s">
        <v>32</v>
      </c>
      <c r="B30" s="77" t="s">
        <v>103</v>
      </c>
      <c r="C30" s="78" t="str">
        <f>IF(B30="YES",1.5," ")</f>
        <v> </v>
      </c>
      <c r="D30" s="43">
        <f>IF(C30=1.5,1.5*((B26*C26)+(B27*C27)+(B28*C28)+(B29*C29)),0)</f>
        <v>0</v>
      </c>
      <c r="E30" s="43">
        <f>D30*3</f>
        <v>0</v>
      </c>
      <c r="F30" s="156" t="s">
        <v>146</v>
      </c>
      <c r="G30" s="157"/>
      <c r="H30" s="157"/>
      <c r="I30" s="157"/>
      <c r="J30" s="157"/>
      <c r="K30" s="157"/>
      <c r="L30" s="157"/>
    </row>
    <row r="31" spans="1:5" s="23" customFormat="1" ht="16.5" thickTop="1">
      <c r="A31" s="146" t="s">
        <v>117</v>
      </c>
      <c r="B31" s="146"/>
      <c r="C31" s="146"/>
      <c r="D31" s="146"/>
      <c r="E31" s="146"/>
    </row>
    <row r="32" spans="1:5" s="23" customFormat="1" ht="16.5" thickBot="1">
      <c r="A32" s="60" t="s">
        <v>127</v>
      </c>
      <c r="B32" s="76"/>
      <c r="C32" s="44">
        <v>100</v>
      </c>
      <c r="D32" s="158">
        <f>IF(B33="YES",B32*C32*1.5,B32*C32)</f>
        <v>0</v>
      </c>
      <c r="E32" s="158">
        <f>D32*3</f>
        <v>0</v>
      </c>
    </row>
    <row r="33" spans="1:12" s="23" customFormat="1" ht="17.25" thickBot="1" thickTop="1">
      <c r="A33" s="74" t="s">
        <v>32</v>
      </c>
      <c r="B33" s="77" t="s">
        <v>103</v>
      </c>
      <c r="C33" s="75" t="str">
        <f>IF(B33="YES",1.5," ")</f>
        <v> </v>
      </c>
      <c r="D33" s="159"/>
      <c r="E33" s="159"/>
      <c r="F33" s="156" t="s">
        <v>146</v>
      </c>
      <c r="G33" s="157"/>
      <c r="H33" s="157"/>
      <c r="I33" s="157"/>
      <c r="J33" s="157"/>
      <c r="K33" s="157"/>
      <c r="L33" s="157"/>
    </row>
    <row r="34" spans="1:5" s="23" customFormat="1" ht="17.25" thickBot="1" thickTop="1">
      <c r="A34" s="146" t="s">
        <v>20</v>
      </c>
      <c r="B34" s="147"/>
      <c r="C34" s="150"/>
      <c r="D34" s="146"/>
      <c r="E34" s="146"/>
    </row>
    <row r="35" spans="1:12" s="23" customFormat="1" ht="17.25" thickBot="1" thickTop="1">
      <c r="A35" s="60" t="s">
        <v>127</v>
      </c>
      <c r="B35" s="50"/>
      <c r="C35" s="61">
        <v>75</v>
      </c>
      <c r="D35" s="64">
        <f>B35*C35</f>
        <v>0</v>
      </c>
      <c r="E35" s="43">
        <f>D35*3</f>
        <v>0</v>
      </c>
      <c r="F35" s="156" t="s">
        <v>147</v>
      </c>
      <c r="G35" s="157"/>
      <c r="H35" s="157"/>
      <c r="I35" s="157"/>
      <c r="J35" s="157"/>
      <c r="K35" s="157"/>
      <c r="L35" s="157"/>
    </row>
    <row r="36" spans="1:5" s="23" customFormat="1" ht="17.25" thickBot="1" thickTop="1">
      <c r="A36" s="146" t="s">
        <v>21</v>
      </c>
      <c r="B36" s="146"/>
      <c r="C36" s="151"/>
      <c r="D36" s="146"/>
      <c r="E36" s="146"/>
    </row>
    <row r="37" spans="1:12" s="23" customFormat="1" ht="17.25" thickBot="1" thickTop="1">
      <c r="A37" s="60" t="s">
        <v>127</v>
      </c>
      <c r="B37" s="50"/>
      <c r="C37" s="61">
        <v>150</v>
      </c>
      <c r="D37" s="64">
        <f>B37*C37</f>
        <v>0</v>
      </c>
      <c r="E37" s="43">
        <f>D37*3</f>
        <v>0</v>
      </c>
      <c r="F37" s="156" t="s">
        <v>151</v>
      </c>
      <c r="G37" s="157"/>
      <c r="H37" s="157"/>
      <c r="I37" s="157"/>
      <c r="J37" s="157"/>
      <c r="K37" s="157"/>
      <c r="L37" s="157"/>
    </row>
    <row r="38" spans="1:5" s="23" customFormat="1" ht="16.5" thickTop="1">
      <c r="A38" s="146" t="s">
        <v>26</v>
      </c>
      <c r="B38" s="146"/>
      <c r="C38" s="147"/>
      <c r="D38" s="146"/>
      <c r="E38" s="146"/>
    </row>
    <row r="39" spans="1:5" s="23" customFormat="1" ht="15.75">
      <c r="A39" s="60" t="s">
        <v>136</v>
      </c>
      <c r="B39" s="52"/>
      <c r="C39" s="44">
        <v>25</v>
      </c>
      <c r="D39" s="43">
        <f>B39*C39</f>
        <v>0</v>
      </c>
      <c r="E39" s="43">
        <f>D39*3</f>
        <v>0</v>
      </c>
    </row>
    <row r="40" spans="1:5" ht="15.75">
      <c r="A40" s="146" t="s">
        <v>22</v>
      </c>
      <c r="B40" s="146"/>
      <c r="C40" s="146"/>
      <c r="D40" s="146"/>
      <c r="E40" s="146"/>
    </row>
    <row r="41" spans="1:5" ht="15" customHeight="1">
      <c r="A41" s="60" t="s">
        <v>137</v>
      </c>
      <c r="B41" s="52"/>
      <c r="C41" s="44">
        <v>10</v>
      </c>
      <c r="D41" s="43">
        <f>B41*C41</f>
        <v>0</v>
      </c>
      <c r="E41" s="43">
        <f>D41*3</f>
        <v>0</v>
      </c>
    </row>
    <row r="42" spans="1:5" ht="15" customHeight="1">
      <c r="A42" s="60" t="s">
        <v>138</v>
      </c>
      <c r="B42" s="52"/>
      <c r="C42" s="44">
        <v>15</v>
      </c>
      <c r="D42" s="43">
        <f>B42*C42</f>
        <v>0</v>
      </c>
      <c r="E42" s="43">
        <f>D42*3</f>
        <v>0</v>
      </c>
    </row>
    <row r="43" spans="1:5" ht="15.75">
      <c r="A43" s="146" t="s">
        <v>164</v>
      </c>
      <c r="B43" s="146"/>
      <c r="C43" s="146"/>
      <c r="D43" s="146"/>
      <c r="E43" s="146"/>
    </row>
    <row r="44" spans="1:5" ht="15">
      <c r="A44" s="60" t="s">
        <v>127</v>
      </c>
      <c r="B44" s="52"/>
      <c r="C44" s="44">
        <v>10</v>
      </c>
      <c r="D44" s="43">
        <f>B44*C44</f>
        <v>0</v>
      </c>
      <c r="E44" s="43">
        <f>D44*3</f>
        <v>0</v>
      </c>
    </row>
    <row r="45" spans="1:5" ht="15.75">
      <c r="A45" s="146" t="s">
        <v>120</v>
      </c>
      <c r="B45" s="146"/>
      <c r="C45" s="146"/>
      <c r="D45" s="146"/>
      <c r="E45" s="146"/>
    </row>
    <row r="46" spans="1:5" ht="15" customHeight="1">
      <c r="A46" s="60" t="s">
        <v>140</v>
      </c>
      <c r="B46" s="52"/>
      <c r="C46" s="44">
        <v>60</v>
      </c>
      <c r="D46" s="43">
        <f>IF(C48=1.5,0,B46*C46)</f>
        <v>0</v>
      </c>
      <c r="E46" s="43">
        <f>D46*3</f>
        <v>0</v>
      </c>
    </row>
    <row r="47" spans="1:5" ht="15" customHeight="1" thickBot="1">
      <c r="A47" s="60" t="s">
        <v>139</v>
      </c>
      <c r="B47" s="76"/>
      <c r="C47" s="44">
        <v>25</v>
      </c>
      <c r="D47" s="43">
        <f>IF(C48=1.5,0,B47*C47)</f>
        <v>0</v>
      </c>
      <c r="E47" s="43">
        <f>D47*3</f>
        <v>0</v>
      </c>
    </row>
    <row r="48" spans="1:12" ht="15" customHeight="1" thickBot="1" thickTop="1">
      <c r="A48" s="74" t="s">
        <v>32</v>
      </c>
      <c r="B48" s="77" t="s">
        <v>103</v>
      </c>
      <c r="C48" s="78" t="str">
        <f>IF(B48="YES",1.5," ")</f>
        <v> </v>
      </c>
      <c r="D48" s="43">
        <f>IF(C48=1.5,1.5*((B46*C46)+(B47*C47)),0)</f>
        <v>0</v>
      </c>
      <c r="E48" s="43">
        <f>D48*3</f>
        <v>0</v>
      </c>
      <c r="F48" s="156" t="s">
        <v>146</v>
      </c>
      <c r="G48" s="157"/>
      <c r="H48" s="157"/>
      <c r="I48" s="157"/>
      <c r="J48" s="157"/>
      <c r="K48" s="157"/>
      <c r="L48" s="157"/>
    </row>
    <row r="49" spans="1:5" ht="16.5" thickTop="1">
      <c r="A49" s="146" t="s">
        <v>4</v>
      </c>
      <c r="B49" s="147"/>
      <c r="C49" s="146"/>
      <c r="D49" s="146"/>
      <c r="E49" s="146"/>
    </row>
    <row r="50" spans="1:5" ht="15">
      <c r="A50" s="60" t="s">
        <v>127</v>
      </c>
      <c r="B50" s="52"/>
      <c r="C50" s="44">
        <v>150</v>
      </c>
      <c r="D50" s="43">
        <f>B50*C50</f>
        <v>0</v>
      </c>
      <c r="E50" s="43">
        <f>D50*3</f>
        <v>0</v>
      </c>
    </row>
    <row r="51" spans="1:5" ht="15.75">
      <c r="A51" s="146" t="s">
        <v>23</v>
      </c>
      <c r="B51" s="146"/>
      <c r="C51" s="146"/>
      <c r="D51" s="146"/>
      <c r="E51" s="146"/>
    </row>
    <row r="52" spans="1:5" ht="15" customHeight="1">
      <c r="A52" s="60" t="s">
        <v>28</v>
      </c>
      <c r="B52" s="52"/>
      <c r="C52" s="44">
        <v>75</v>
      </c>
      <c r="D52" s="43">
        <f>B52*C52</f>
        <v>0</v>
      </c>
      <c r="E52" s="43">
        <f>D52*3</f>
        <v>0</v>
      </c>
    </row>
    <row r="53" spans="1:5" ht="15" customHeight="1">
      <c r="A53" s="60" t="s">
        <v>29</v>
      </c>
      <c r="B53" s="52"/>
      <c r="C53" s="44">
        <v>100</v>
      </c>
      <c r="D53" s="43">
        <f>B53*C53</f>
        <v>0</v>
      </c>
      <c r="E53" s="43">
        <f>D53*3</f>
        <v>0</v>
      </c>
    </row>
    <row r="54" spans="1:5" ht="15" customHeight="1">
      <c r="A54" s="60" t="s">
        <v>30</v>
      </c>
      <c r="B54" s="52"/>
      <c r="C54" s="44">
        <v>150</v>
      </c>
      <c r="D54" s="43">
        <f>B54*C54</f>
        <v>0</v>
      </c>
      <c r="E54" s="43">
        <f>D54*3</f>
        <v>0</v>
      </c>
    </row>
    <row r="55" spans="1:5" ht="15.75">
      <c r="A55" s="146" t="s">
        <v>24</v>
      </c>
      <c r="B55" s="146"/>
      <c r="C55" s="146"/>
      <c r="D55" s="146"/>
      <c r="E55" s="146"/>
    </row>
    <row r="56" spans="1:5" ht="15">
      <c r="A56" s="60" t="s">
        <v>31</v>
      </c>
      <c r="B56" s="52"/>
      <c r="C56" s="44">
        <v>0.125</v>
      </c>
      <c r="D56" s="43">
        <f>B56*C56</f>
        <v>0</v>
      </c>
      <c r="E56" s="43">
        <f>D56*3</f>
        <v>0</v>
      </c>
    </row>
    <row r="57" spans="1:5" ht="15.75">
      <c r="A57" s="146" t="s">
        <v>25</v>
      </c>
      <c r="B57" s="146"/>
      <c r="C57" s="146"/>
      <c r="D57" s="146"/>
      <c r="E57" s="146"/>
    </row>
    <row r="58" spans="1:5" ht="15">
      <c r="A58" s="60" t="s">
        <v>35</v>
      </c>
      <c r="B58" s="52"/>
      <c r="C58" s="44">
        <v>50</v>
      </c>
      <c r="D58" s="43">
        <f>B58*C58</f>
        <v>0</v>
      </c>
      <c r="E58" s="43">
        <f>D58*3</f>
        <v>0</v>
      </c>
    </row>
    <row r="59" spans="1:5" ht="15.75">
      <c r="A59" s="49" t="s">
        <v>5</v>
      </c>
      <c r="B59" s="52"/>
      <c r="C59" s="52"/>
      <c r="D59" s="43">
        <f>B59*C59</f>
        <v>0</v>
      </c>
      <c r="E59" s="43">
        <f>D59*3</f>
        <v>0</v>
      </c>
    </row>
    <row r="60" spans="1:5" ht="15.75">
      <c r="A60" s="141" t="s">
        <v>36</v>
      </c>
      <c r="B60" s="142"/>
      <c r="C60" s="143"/>
      <c r="D60" s="48">
        <f>SUM(D12,D15,D17,D19,D22:D24,D26:D30,D32,D35,D37,D39,D41:D42,D44,D46:D48,D50,D52:D54,D56,D58:D59)</f>
        <v>0</v>
      </c>
      <c r="E60" s="48">
        <f>SUM(E12,E15,E17,E19,E22:E24,E26:E30,E32,E35,E37,E39,E41:E42,E44,E46:E48,E50,E52:E54,E56,E58:E59)</f>
        <v>0</v>
      </c>
    </row>
    <row r="61" spans="1:6" ht="15" customHeight="1">
      <c r="A61" s="113" t="s">
        <v>156</v>
      </c>
      <c r="B61" s="114"/>
      <c r="C61" s="114"/>
      <c r="D61" s="114"/>
      <c r="E61" s="114"/>
      <c r="F61" s="24"/>
    </row>
    <row r="62" spans="1:6" ht="15" customHeight="1">
      <c r="A62" s="152" t="s">
        <v>113</v>
      </c>
      <c r="B62" s="152"/>
      <c r="C62" s="152"/>
      <c r="D62" s="152"/>
      <c r="E62" s="152"/>
      <c r="F62" s="24"/>
    </row>
    <row r="63" spans="1:6" ht="15">
      <c r="A63" s="152"/>
      <c r="B63" s="152"/>
      <c r="C63" s="152"/>
      <c r="D63" s="152"/>
      <c r="E63" s="152"/>
      <c r="F63" s="24"/>
    </row>
    <row r="64" spans="1:6" ht="15">
      <c r="A64" s="152" t="s">
        <v>115</v>
      </c>
      <c r="B64" s="152"/>
      <c r="C64" s="152"/>
      <c r="D64" s="152"/>
      <c r="E64" s="152"/>
      <c r="F64" s="24"/>
    </row>
    <row r="65" spans="1:6" ht="15" customHeight="1">
      <c r="A65" s="152"/>
      <c r="B65" s="152"/>
      <c r="C65" s="152"/>
      <c r="D65" s="152"/>
      <c r="E65" s="152"/>
      <c r="F65" s="24"/>
    </row>
    <row r="66" spans="1:6" ht="15">
      <c r="A66" s="152"/>
      <c r="B66" s="152"/>
      <c r="C66" s="152"/>
      <c r="D66" s="152"/>
      <c r="E66" s="152"/>
      <c r="F66" s="24"/>
    </row>
    <row r="67" spans="1:6" ht="15">
      <c r="A67" s="153" t="s">
        <v>116</v>
      </c>
      <c r="B67" s="153"/>
      <c r="C67" s="153"/>
      <c r="D67" s="153"/>
      <c r="E67" s="153"/>
      <c r="F67" s="24"/>
    </row>
    <row r="68" spans="1:6" ht="15">
      <c r="A68" s="45"/>
      <c r="B68" s="45"/>
      <c r="C68" s="45"/>
      <c r="D68" s="45"/>
      <c r="E68" s="45"/>
      <c r="F68" s="24"/>
    </row>
    <row r="69" spans="1:6" ht="15">
      <c r="A69" s="45"/>
      <c r="B69" s="45"/>
      <c r="C69" s="45"/>
      <c r="D69" s="45"/>
      <c r="E69" s="45"/>
      <c r="F69" s="24"/>
    </row>
    <row r="70" spans="1:6" ht="15">
      <c r="A70" s="46"/>
      <c r="B70" s="46"/>
      <c r="C70" s="47"/>
      <c r="D70" s="47"/>
      <c r="E70" s="46"/>
      <c r="F70" s="24"/>
    </row>
    <row r="71" spans="1:6" ht="15">
      <c r="A71" s="46"/>
      <c r="B71" s="46"/>
      <c r="C71" s="47"/>
      <c r="D71" s="47"/>
      <c r="E71" s="46"/>
      <c r="F71" s="24"/>
    </row>
    <row r="72" spans="1:6" ht="15">
      <c r="A72" s="46"/>
      <c r="B72" s="46"/>
      <c r="C72" s="47"/>
      <c r="D72" s="47"/>
      <c r="E72" s="46"/>
      <c r="F72" s="24"/>
    </row>
    <row r="73" spans="1:6" ht="15">
      <c r="A73" s="46"/>
      <c r="B73" s="46"/>
      <c r="C73" s="47"/>
      <c r="D73" s="47"/>
      <c r="E73" s="46"/>
      <c r="F73" s="24"/>
    </row>
    <row r="74" spans="1:6" ht="15">
      <c r="A74" s="46"/>
      <c r="B74" s="46"/>
      <c r="C74" s="47"/>
      <c r="D74" s="47"/>
      <c r="E74" s="46"/>
      <c r="F74" s="24"/>
    </row>
    <row r="75" spans="1:6" ht="15">
      <c r="A75" s="46"/>
      <c r="B75" s="46"/>
      <c r="C75" s="47"/>
      <c r="D75" s="47"/>
      <c r="E75" s="46"/>
      <c r="F75" s="24"/>
    </row>
    <row r="76" spans="1:6" ht="15">
      <c r="A76" s="46"/>
      <c r="B76" s="46"/>
      <c r="C76" s="47"/>
      <c r="D76" s="47"/>
      <c r="E76" s="46"/>
      <c r="F76" s="24"/>
    </row>
    <row r="77" spans="1:6" ht="15">
      <c r="A77" s="41"/>
      <c r="B77" s="41"/>
      <c r="C77" s="42"/>
      <c r="D77" s="42"/>
      <c r="E77" s="41"/>
      <c r="F77" s="24"/>
    </row>
    <row r="78" spans="1:6" ht="15">
      <c r="A78" s="41"/>
      <c r="B78" s="41"/>
      <c r="C78" s="42"/>
      <c r="D78" s="42"/>
      <c r="E78" s="41"/>
      <c r="F78" s="24"/>
    </row>
    <row r="79" spans="1:6" ht="15">
      <c r="A79" s="41"/>
      <c r="B79" s="41"/>
      <c r="C79" s="42"/>
      <c r="D79" s="42"/>
      <c r="E79" s="41"/>
      <c r="F79" s="24"/>
    </row>
    <row r="80" spans="1:6" ht="15">
      <c r="A80" s="41"/>
      <c r="B80" s="41"/>
      <c r="C80" s="42"/>
      <c r="D80" s="42"/>
      <c r="E80" s="41"/>
      <c r="F80" s="24"/>
    </row>
    <row r="81" spans="1:6" ht="15">
      <c r="A81" s="41"/>
      <c r="B81" s="41"/>
      <c r="C81" s="42"/>
      <c r="D81" s="42"/>
      <c r="E81" s="41"/>
      <c r="F81" s="24"/>
    </row>
    <row r="82" spans="1:6" ht="15">
      <c r="A82" s="41"/>
      <c r="B82" s="41"/>
      <c r="C82" s="42"/>
      <c r="D82" s="42"/>
      <c r="E82" s="41"/>
      <c r="F82" s="24"/>
    </row>
    <row r="83" spans="1:6" ht="15">
      <c r="A83" s="41"/>
      <c r="B83" s="41"/>
      <c r="C83" s="42"/>
      <c r="D83" s="42"/>
      <c r="E83" s="41"/>
      <c r="F83" s="24"/>
    </row>
    <row r="84" spans="1:6" ht="15">
      <c r="A84" s="41"/>
      <c r="B84" s="41"/>
      <c r="C84" s="42"/>
      <c r="D84" s="42"/>
      <c r="E84" s="41"/>
      <c r="F84" s="24"/>
    </row>
    <row r="85" spans="1:6" ht="15">
      <c r="A85" s="41"/>
      <c r="B85" s="41"/>
      <c r="C85" s="42"/>
      <c r="D85" s="42"/>
      <c r="E85" s="41"/>
      <c r="F85" s="24"/>
    </row>
    <row r="86" spans="1:6" ht="15">
      <c r="A86" s="41"/>
      <c r="B86" s="41"/>
      <c r="C86" s="42"/>
      <c r="D86" s="42"/>
      <c r="E86" s="41"/>
      <c r="F86" s="24"/>
    </row>
    <row r="87" spans="1:6" ht="15">
      <c r="A87" s="41"/>
      <c r="B87" s="41"/>
      <c r="C87" s="42"/>
      <c r="D87" s="42"/>
      <c r="E87" s="41"/>
      <c r="F87" s="24"/>
    </row>
    <row r="88" spans="1:6" ht="15">
      <c r="A88" s="41"/>
      <c r="B88" s="41"/>
      <c r="C88" s="42"/>
      <c r="D88" s="42"/>
      <c r="E88" s="41"/>
      <c r="F88" s="24"/>
    </row>
    <row r="89" spans="1:6" ht="15">
      <c r="A89" s="41"/>
      <c r="B89" s="41"/>
      <c r="C89" s="42"/>
      <c r="D89" s="42"/>
      <c r="E89" s="41"/>
      <c r="F89" s="24"/>
    </row>
    <row r="90" spans="1:6" ht="15">
      <c r="A90" s="41"/>
      <c r="B90" s="41"/>
      <c r="C90" s="42"/>
      <c r="D90" s="42"/>
      <c r="E90" s="41"/>
      <c r="F90" s="24"/>
    </row>
    <row r="91" spans="1:6" ht="15">
      <c r="A91" s="41"/>
      <c r="B91" s="41"/>
      <c r="C91" s="42"/>
      <c r="D91" s="42"/>
      <c r="E91" s="41"/>
      <c r="F91" s="24"/>
    </row>
    <row r="92" spans="1:6" ht="15">
      <c r="A92" s="42"/>
      <c r="B92" s="42"/>
      <c r="C92" s="42"/>
      <c r="D92" s="42"/>
      <c r="E92" s="41"/>
      <c r="F92" s="24"/>
    </row>
    <row r="93" spans="1:6" ht="15">
      <c r="A93" s="42"/>
      <c r="B93" s="42"/>
      <c r="C93" s="42"/>
      <c r="D93" s="42"/>
      <c r="E93" s="41"/>
      <c r="F93" s="24"/>
    </row>
    <row r="94" spans="1:6" ht="15">
      <c r="A94" s="42"/>
      <c r="B94" s="42"/>
      <c r="C94" s="42"/>
      <c r="D94" s="42"/>
      <c r="E94" s="41"/>
      <c r="F94" s="24"/>
    </row>
    <row r="95" spans="1:6" ht="15">
      <c r="A95" s="42"/>
      <c r="B95" s="42"/>
      <c r="C95" s="42"/>
      <c r="D95" s="42"/>
      <c r="E95" s="41"/>
      <c r="F95" s="24"/>
    </row>
    <row r="96" spans="1:6" ht="15">
      <c r="A96" s="42"/>
      <c r="B96" s="42"/>
      <c r="C96" s="42"/>
      <c r="D96" s="42"/>
      <c r="E96" s="41"/>
      <c r="F96" s="24"/>
    </row>
    <row r="97" spans="1:6" ht="15">
      <c r="A97" s="42"/>
      <c r="B97" s="42"/>
      <c r="C97" s="42"/>
      <c r="D97" s="42"/>
      <c r="E97" s="41"/>
      <c r="F97" s="24"/>
    </row>
    <row r="98" spans="1:6" ht="15">
      <c r="A98" s="42"/>
      <c r="B98" s="42"/>
      <c r="C98" s="42"/>
      <c r="D98" s="42"/>
      <c r="E98" s="41"/>
      <c r="F98" s="24"/>
    </row>
    <row r="99" spans="1:6" ht="15">
      <c r="A99" s="42"/>
      <c r="B99" s="42"/>
      <c r="C99" s="42"/>
      <c r="D99" s="42"/>
      <c r="E99" s="41"/>
      <c r="F99" s="24"/>
    </row>
    <row r="100" spans="1:6" ht="15">
      <c r="A100" s="42"/>
      <c r="B100" s="42"/>
      <c r="C100" s="42"/>
      <c r="D100" s="42"/>
      <c r="E100" s="41"/>
      <c r="F100" s="24"/>
    </row>
    <row r="101" spans="5:6" ht="15">
      <c r="E101" s="24"/>
      <c r="F101" s="24"/>
    </row>
    <row r="102" spans="5:6" ht="15">
      <c r="E102" s="24"/>
      <c r="F102" s="24"/>
    </row>
    <row r="103" spans="5:6" ht="15">
      <c r="E103" s="24"/>
      <c r="F103" s="24"/>
    </row>
    <row r="104" spans="5:6" ht="15">
      <c r="E104" s="24"/>
      <c r="F104" s="24"/>
    </row>
    <row r="105" spans="5:6" ht="15">
      <c r="E105" s="24"/>
      <c r="F105" s="24"/>
    </row>
    <row r="106" spans="5:6" ht="15">
      <c r="E106" s="24"/>
      <c r="F106" s="24"/>
    </row>
    <row r="107" spans="5:6" ht="15">
      <c r="E107" s="24"/>
      <c r="F107" s="24"/>
    </row>
    <row r="108" spans="5:6" ht="15">
      <c r="E108" s="24"/>
      <c r="F108" s="24"/>
    </row>
    <row r="109" spans="5:6" ht="15">
      <c r="E109" s="24"/>
      <c r="F109" s="24"/>
    </row>
    <row r="110" spans="5:6" ht="15">
      <c r="E110" s="24"/>
      <c r="F110" s="24"/>
    </row>
    <row r="111" spans="5:6" ht="15">
      <c r="E111" s="24"/>
      <c r="F111" s="24"/>
    </row>
    <row r="112" spans="5:6" ht="15">
      <c r="E112" s="24"/>
      <c r="F112" s="24"/>
    </row>
    <row r="113" spans="5:6" ht="15">
      <c r="E113" s="24"/>
      <c r="F113" s="24"/>
    </row>
    <row r="114" spans="5:6" ht="15">
      <c r="E114" s="24"/>
      <c r="F114" s="24"/>
    </row>
    <row r="115" spans="5:6" ht="15">
      <c r="E115" s="24"/>
      <c r="F115" s="24"/>
    </row>
    <row r="116" spans="5:6" ht="15">
      <c r="E116" s="24"/>
      <c r="F116" s="24"/>
    </row>
    <row r="117" spans="5:6" ht="15">
      <c r="E117" s="24"/>
      <c r="F117" s="24"/>
    </row>
    <row r="118" spans="5:6" ht="15">
      <c r="E118" s="24"/>
      <c r="F118" s="24"/>
    </row>
    <row r="119" spans="5:6" ht="15">
      <c r="E119" s="24"/>
      <c r="F119" s="24"/>
    </row>
    <row r="120" spans="5:6" ht="15">
      <c r="E120" s="24"/>
      <c r="F120" s="24"/>
    </row>
    <row r="121" spans="5:6" ht="15">
      <c r="E121" s="24"/>
      <c r="F121" s="24"/>
    </row>
    <row r="122" spans="5:6" ht="15">
      <c r="E122" s="24"/>
      <c r="F122" s="24"/>
    </row>
    <row r="123" spans="5:6" ht="15">
      <c r="E123" s="24"/>
      <c r="F123" s="24"/>
    </row>
    <row r="124" spans="5:6" ht="15">
      <c r="E124" s="24"/>
      <c r="F124" s="24"/>
    </row>
    <row r="125" spans="5:6" ht="15">
      <c r="E125" s="24"/>
      <c r="F125" s="24"/>
    </row>
    <row r="126" spans="5:6" ht="15">
      <c r="E126" s="24"/>
      <c r="F126" s="24"/>
    </row>
    <row r="127" spans="5:6" ht="15">
      <c r="E127" s="24"/>
      <c r="F127" s="24"/>
    </row>
    <row r="128" spans="5:6" ht="15">
      <c r="E128" s="24"/>
      <c r="F128" s="24"/>
    </row>
    <row r="129" spans="5:6" ht="15">
      <c r="E129" s="24"/>
      <c r="F129" s="24"/>
    </row>
    <row r="130" spans="5:6" ht="15">
      <c r="E130" s="24"/>
      <c r="F130" s="24"/>
    </row>
    <row r="131" spans="5:6" ht="15">
      <c r="E131" s="24"/>
      <c r="F131" s="24"/>
    </row>
    <row r="132" spans="5:6" ht="15">
      <c r="E132" s="24"/>
      <c r="F132" s="24"/>
    </row>
    <row r="133" spans="5:6" ht="15">
      <c r="E133" s="24"/>
      <c r="F133" s="24"/>
    </row>
    <row r="134" spans="5:6" ht="15">
      <c r="E134" s="24"/>
      <c r="F134" s="24"/>
    </row>
    <row r="135" spans="5:6" ht="15">
      <c r="E135" s="24"/>
      <c r="F135" s="24"/>
    </row>
    <row r="136" spans="5:6" ht="15">
      <c r="E136" s="24"/>
      <c r="F136" s="24"/>
    </row>
    <row r="137" spans="5:6" ht="15">
      <c r="E137" s="24"/>
      <c r="F137" s="24"/>
    </row>
    <row r="138" spans="5:6" ht="15">
      <c r="E138" s="24"/>
      <c r="F138" s="24"/>
    </row>
    <row r="139" spans="5:6" ht="15">
      <c r="E139" s="24"/>
      <c r="F139" s="24"/>
    </row>
    <row r="140" spans="5:6" ht="15">
      <c r="E140" s="24"/>
      <c r="F140" s="24"/>
    </row>
    <row r="141" spans="5:6" ht="15">
      <c r="E141" s="24"/>
      <c r="F141" s="24"/>
    </row>
    <row r="142" spans="5:6" ht="15">
      <c r="E142" s="24"/>
      <c r="F142" s="24"/>
    </row>
    <row r="143" spans="5:6" ht="15">
      <c r="E143" s="24"/>
      <c r="F143" s="24"/>
    </row>
    <row r="144" spans="5:6" ht="15">
      <c r="E144" s="24"/>
      <c r="F144" s="24"/>
    </row>
    <row r="145" spans="5:6" ht="15">
      <c r="E145" s="24"/>
      <c r="F145" s="24"/>
    </row>
    <row r="146" spans="5:6" ht="15">
      <c r="E146" s="24"/>
      <c r="F146" s="24"/>
    </row>
    <row r="147" spans="5:6" ht="15">
      <c r="E147" s="24"/>
      <c r="F147" s="24"/>
    </row>
    <row r="148" spans="5:6" ht="15">
      <c r="E148" s="24"/>
      <c r="F148" s="24"/>
    </row>
    <row r="149" spans="5:6" ht="15">
      <c r="E149" s="24"/>
      <c r="F149" s="24"/>
    </row>
    <row r="150" spans="5:6" ht="15">
      <c r="E150" s="24"/>
      <c r="F150" s="24"/>
    </row>
    <row r="151" spans="5:6" ht="15">
      <c r="E151" s="24"/>
      <c r="F151" s="24"/>
    </row>
    <row r="152" spans="5:6" ht="15">
      <c r="E152" s="24"/>
      <c r="F152" s="24"/>
    </row>
    <row r="153" spans="5:6" ht="15">
      <c r="E153" s="24"/>
      <c r="F153" s="24"/>
    </row>
    <row r="154" spans="5:6" ht="15">
      <c r="E154" s="24"/>
      <c r="F154" s="24"/>
    </row>
    <row r="155" spans="5:6" ht="15">
      <c r="E155" s="24"/>
      <c r="F155" s="24"/>
    </row>
    <row r="156" spans="5:6" ht="15">
      <c r="E156" s="24"/>
      <c r="F156" s="24"/>
    </row>
    <row r="157" spans="5:6" ht="15">
      <c r="E157" s="24"/>
      <c r="F157" s="24"/>
    </row>
    <row r="158" spans="5:6" ht="15">
      <c r="E158" s="24"/>
      <c r="F158" s="24"/>
    </row>
    <row r="159" spans="5:6" ht="15">
      <c r="E159" s="24"/>
      <c r="F159" s="24"/>
    </row>
    <row r="160" spans="5:6" ht="15">
      <c r="E160" s="24"/>
      <c r="F160" s="24"/>
    </row>
    <row r="161" spans="5:6" ht="15">
      <c r="E161" s="24"/>
      <c r="F161" s="24"/>
    </row>
    <row r="162" spans="5:6" ht="15">
      <c r="E162" s="24"/>
      <c r="F162" s="24"/>
    </row>
    <row r="163" spans="5:6" ht="15">
      <c r="E163" s="24"/>
      <c r="F163" s="24"/>
    </row>
    <row r="164" spans="5:6" ht="15">
      <c r="E164" s="24"/>
      <c r="F164" s="24"/>
    </row>
    <row r="165" spans="5:6" ht="15">
      <c r="E165" s="24"/>
      <c r="F165" s="24"/>
    </row>
    <row r="166" spans="5:6" ht="15">
      <c r="E166" s="24"/>
      <c r="F166" s="24"/>
    </row>
    <row r="167" spans="5:6" ht="15">
      <c r="E167" s="24"/>
      <c r="F167" s="24"/>
    </row>
    <row r="168" spans="5:6" ht="15">
      <c r="E168" s="24"/>
      <c r="F168" s="24"/>
    </row>
    <row r="169" spans="5:6" ht="15">
      <c r="E169" s="24"/>
      <c r="F169" s="24"/>
    </row>
    <row r="170" spans="5:6" ht="15">
      <c r="E170" s="24"/>
      <c r="F170" s="24"/>
    </row>
    <row r="171" spans="5:6" ht="15">
      <c r="E171" s="24"/>
      <c r="F171" s="24"/>
    </row>
    <row r="172" spans="5:6" ht="15">
      <c r="E172" s="24"/>
      <c r="F172" s="24"/>
    </row>
    <row r="173" spans="5:6" ht="15">
      <c r="E173" s="24"/>
      <c r="F173" s="24"/>
    </row>
    <row r="174" spans="5:6" ht="15">
      <c r="E174" s="24"/>
      <c r="F174" s="24"/>
    </row>
    <row r="175" spans="5:6" ht="15">
      <c r="E175" s="24"/>
      <c r="F175" s="24"/>
    </row>
    <row r="176" spans="5:6" ht="15">
      <c r="E176" s="24"/>
      <c r="F176" s="24"/>
    </row>
    <row r="177" spans="5:6" ht="15">
      <c r="E177" s="24"/>
      <c r="F177" s="24"/>
    </row>
    <row r="178" spans="5:6" ht="15">
      <c r="E178" s="24"/>
      <c r="F178" s="24"/>
    </row>
    <row r="179" spans="5:6" ht="15">
      <c r="E179" s="24"/>
      <c r="F179" s="24"/>
    </row>
    <row r="180" spans="5:6" ht="15">
      <c r="E180" s="24"/>
      <c r="F180" s="24"/>
    </row>
    <row r="181" spans="5:6" ht="15">
      <c r="E181" s="24"/>
      <c r="F181" s="24"/>
    </row>
    <row r="182" spans="5:6" ht="15">
      <c r="E182" s="24"/>
      <c r="F182" s="24"/>
    </row>
    <row r="183" spans="5:6" ht="15">
      <c r="E183" s="24"/>
      <c r="F183" s="24"/>
    </row>
    <row r="184" spans="5:6" ht="15">
      <c r="E184" s="24"/>
      <c r="F184" s="24"/>
    </row>
    <row r="185" spans="5:6" ht="15">
      <c r="E185" s="24"/>
      <c r="F185" s="24"/>
    </row>
    <row r="186" spans="5:6" ht="15">
      <c r="E186" s="24"/>
      <c r="F186" s="24"/>
    </row>
    <row r="187" spans="5:6" ht="15">
      <c r="E187" s="24"/>
      <c r="F187" s="24"/>
    </row>
    <row r="188" spans="5:6" ht="15">
      <c r="E188" s="24"/>
      <c r="F188" s="24"/>
    </row>
    <row r="189" spans="5:6" ht="15">
      <c r="E189" s="24"/>
      <c r="F189" s="24"/>
    </row>
    <row r="190" spans="5:6" ht="15">
      <c r="E190" s="24"/>
      <c r="F190" s="24"/>
    </row>
    <row r="191" spans="5:6" ht="15">
      <c r="E191" s="24"/>
      <c r="F191" s="24"/>
    </row>
    <row r="192" spans="5:6" ht="15">
      <c r="E192" s="24"/>
      <c r="F192" s="24"/>
    </row>
    <row r="193" spans="5:6" ht="15">
      <c r="E193" s="24"/>
      <c r="F193" s="24"/>
    </row>
    <row r="194" spans="5:6" ht="15">
      <c r="E194" s="24"/>
      <c r="F194" s="24"/>
    </row>
    <row r="195" spans="5:6" ht="15">
      <c r="E195" s="24"/>
      <c r="F195" s="24"/>
    </row>
    <row r="196" spans="5:6" ht="15">
      <c r="E196" s="24"/>
      <c r="F196" s="24"/>
    </row>
    <row r="197" spans="5:6" ht="15">
      <c r="E197" s="24"/>
      <c r="F197" s="24"/>
    </row>
    <row r="198" spans="5:6" ht="15">
      <c r="E198" s="24"/>
      <c r="F198" s="24"/>
    </row>
    <row r="199" spans="5:6" ht="15">
      <c r="E199" s="24"/>
      <c r="F199" s="24"/>
    </row>
    <row r="200" spans="5:6" ht="15">
      <c r="E200" s="24"/>
      <c r="F200" s="24"/>
    </row>
    <row r="201" spans="5:6" ht="15">
      <c r="E201" s="24"/>
      <c r="F201" s="24"/>
    </row>
    <row r="202" spans="5:6" ht="15">
      <c r="E202" s="24"/>
      <c r="F202" s="24"/>
    </row>
    <row r="203" spans="5:6" ht="15">
      <c r="E203" s="24"/>
      <c r="F203" s="24"/>
    </row>
    <row r="204" spans="5:6" ht="15">
      <c r="E204" s="24"/>
      <c r="F204" s="24"/>
    </row>
    <row r="205" spans="5:6" ht="15">
      <c r="E205" s="24"/>
      <c r="F205" s="24"/>
    </row>
    <row r="206" spans="5:6" ht="15">
      <c r="E206" s="24"/>
      <c r="F206" s="24"/>
    </row>
    <row r="207" spans="5:6" ht="15">
      <c r="E207" s="24"/>
      <c r="F207" s="24"/>
    </row>
    <row r="208" spans="5:6" ht="15">
      <c r="E208" s="24"/>
      <c r="F208" s="24"/>
    </row>
    <row r="209" spans="5:6" ht="15">
      <c r="E209" s="24"/>
      <c r="F209" s="24"/>
    </row>
    <row r="210" spans="5:6" ht="15">
      <c r="E210" s="24"/>
      <c r="F210" s="24"/>
    </row>
    <row r="211" spans="5:6" ht="15">
      <c r="E211" s="24"/>
      <c r="F211" s="24"/>
    </row>
    <row r="212" spans="5:6" ht="15">
      <c r="E212" s="24"/>
      <c r="F212" s="24"/>
    </row>
    <row r="213" spans="5:6" ht="15">
      <c r="E213" s="24"/>
      <c r="F213" s="24"/>
    </row>
    <row r="214" spans="5:6" ht="15">
      <c r="E214" s="24"/>
      <c r="F214" s="24"/>
    </row>
    <row r="215" spans="5:6" ht="15">
      <c r="E215" s="24"/>
      <c r="F215" s="24"/>
    </row>
    <row r="216" spans="5:6" ht="15">
      <c r="E216" s="24"/>
      <c r="F216" s="24"/>
    </row>
    <row r="217" spans="5:6" ht="15">
      <c r="E217" s="24"/>
      <c r="F217" s="24"/>
    </row>
    <row r="218" spans="5:6" ht="15">
      <c r="E218" s="24"/>
      <c r="F218" s="24"/>
    </row>
    <row r="219" spans="5:6" ht="15">
      <c r="E219" s="24"/>
      <c r="F219" s="24"/>
    </row>
    <row r="220" spans="5:6" ht="15">
      <c r="E220" s="24"/>
      <c r="F220" s="24"/>
    </row>
    <row r="221" spans="5:6" ht="15">
      <c r="E221" s="24"/>
      <c r="F221" s="24"/>
    </row>
    <row r="222" spans="5:6" ht="15">
      <c r="E222" s="24"/>
      <c r="F222" s="24"/>
    </row>
    <row r="223" spans="5:6" ht="15">
      <c r="E223" s="24"/>
      <c r="F223" s="24"/>
    </row>
    <row r="224" spans="5:6" ht="15">
      <c r="E224" s="24"/>
      <c r="F224" s="24"/>
    </row>
    <row r="225" spans="5:6" ht="15">
      <c r="E225" s="24"/>
      <c r="F225" s="24"/>
    </row>
    <row r="226" spans="5:6" ht="15">
      <c r="E226" s="24"/>
      <c r="F226" s="24"/>
    </row>
    <row r="227" spans="5:6" ht="15">
      <c r="E227" s="24"/>
      <c r="F227" s="24"/>
    </row>
    <row r="228" spans="5:6" ht="15">
      <c r="E228" s="24"/>
      <c r="F228" s="24"/>
    </row>
    <row r="229" spans="5:6" ht="15">
      <c r="E229" s="24"/>
      <c r="F229" s="24"/>
    </row>
    <row r="230" spans="5:6" ht="15">
      <c r="E230" s="24"/>
      <c r="F230" s="24"/>
    </row>
    <row r="231" spans="5:6" ht="15">
      <c r="E231" s="24"/>
      <c r="F231" s="24"/>
    </row>
    <row r="232" spans="5:6" ht="15">
      <c r="E232" s="24"/>
      <c r="F232" s="24"/>
    </row>
    <row r="233" spans="5:6" ht="15">
      <c r="E233" s="24"/>
      <c r="F233" s="24"/>
    </row>
    <row r="234" spans="5:6" ht="15">
      <c r="E234" s="24"/>
      <c r="F234" s="24"/>
    </row>
    <row r="235" spans="5:6" ht="15">
      <c r="E235" s="24"/>
      <c r="F235" s="24"/>
    </row>
    <row r="236" spans="5:6" ht="15">
      <c r="E236" s="24"/>
      <c r="F236" s="24"/>
    </row>
    <row r="237" spans="5:6" ht="15">
      <c r="E237" s="24"/>
      <c r="F237" s="24"/>
    </row>
    <row r="238" spans="5:6" ht="15">
      <c r="E238" s="24"/>
      <c r="F238" s="24"/>
    </row>
    <row r="239" spans="5:6" ht="15">
      <c r="E239" s="24"/>
      <c r="F239" s="24"/>
    </row>
    <row r="240" spans="5:6" ht="15">
      <c r="E240" s="24"/>
      <c r="F240" s="24"/>
    </row>
    <row r="241" spans="5:6" ht="15">
      <c r="E241" s="24"/>
      <c r="F241" s="24"/>
    </row>
    <row r="242" spans="5:6" ht="15">
      <c r="E242" s="24"/>
      <c r="F242" s="24"/>
    </row>
    <row r="243" spans="5:6" ht="15">
      <c r="E243" s="24"/>
      <c r="F243" s="24"/>
    </row>
    <row r="244" spans="5:6" ht="15">
      <c r="E244" s="24"/>
      <c r="F244" s="24"/>
    </row>
    <row r="245" spans="5:6" ht="15">
      <c r="E245" s="24"/>
      <c r="F245" s="24"/>
    </row>
    <row r="246" spans="5:6" ht="15">
      <c r="E246" s="24"/>
      <c r="F246" s="24"/>
    </row>
    <row r="247" spans="5:6" ht="15">
      <c r="E247" s="24"/>
      <c r="F247" s="24"/>
    </row>
    <row r="248" spans="5:6" ht="15">
      <c r="E248" s="24"/>
      <c r="F248" s="24"/>
    </row>
    <row r="249" spans="5:6" ht="15">
      <c r="E249" s="24"/>
      <c r="F249" s="24"/>
    </row>
    <row r="250" spans="5:6" ht="15">
      <c r="E250" s="24"/>
      <c r="F250" s="24"/>
    </row>
    <row r="251" spans="5:6" ht="15">
      <c r="E251" s="24"/>
      <c r="F251" s="24"/>
    </row>
    <row r="252" spans="5:6" ht="15">
      <c r="E252" s="24"/>
      <c r="F252" s="24"/>
    </row>
    <row r="253" spans="5:6" ht="15">
      <c r="E253" s="24"/>
      <c r="F253" s="24"/>
    </row>
    <row r="254" spans="5:6" ht="15">
      <c r="E254" s="24"/>
      <c r="F254" s="24"/>
    </row>
    <row r="255" spans="5:6" ht="15">
      <c r="E255" s="24"/>
      <c r="F255" s="24"/>
    </row>
    <row r="256" spans="5:6" ht="15">
      <c r="E256" s="24"/>
      <c r="F256" s="24"/>
    </row>
    <row r="257" spans="5:6" ht="15">
      <c r="E257" s="24"/>
      <c r="F257" s="24"/>
    </row>
    <row r="258" spans="5:6" ht="15">
      <c r="E258" s="24"/>
      <c r="F258" s="24"/>
    </row>
    <row r="259" spans="5:6" ht="15">
      <c r="E259" s="24"/>
      <c r="F259" s="24"/>
    </row>
    <row r="260" spans="5:6" ht="15">
      <c r="E260" s="24"/>
      <c r="F260" s="24"/>
    </row>
    <row r="261" spans="5:6" ht="15">
      <c r="E261" s="24"/>
      <c r="F261" s="24"/>
    </row>
    <row r="262" spans="5:6" ht="15">
      <c r="E262" s="24"/>
      <c r="F262" s="24"/>
    </row>
    <row r="263" spans="5:6" ht="15">
      <c r="E263" s="24"/>
      <c r="F263" s="24"/>
    </row>
    <row r="264" spans="5:6" ht="15">
      <c r="E264" s="24"/>
      <c r="F264" s="24"/>
    </row>
    <row r="265" spans="5:6" ht="15">
      <c r="E265" s="24"/>
      <c r="F265" s="24"/>
    </row>
    <row r="266" spans="5:6" ht="15">
      <c r="E266" s="24"/>
      <c r="F266" s="24"/>
    </row>
    <row r="267" spans="5:6" ht="15">
      <c r="E267" s="24"/>
      <c r="F267" s="24"/>
    </row>
    <row r="268" spans="5:6" ht="15">
      <c r="E268" s="24"/>
      <c r="F268" s="24"/>
    </row>
    <row r="269" spans="5:6" ht="15">
      <c r="E269" s="24"/>
      <c r="F269" s="24"/>
    </row>
    <row r="270" spans="5:6" ht="15">
      <c r="E270" s="24"/>
      <c r="F270" s="24"/>
    </row>
    <row r="271" spans="5:6" ht="15">
      <c r="E271" s="24"/>
      <c r="F271" s="24"/>
    </row>
    <row r="272" spans="5:6" ht="15">
      <c r="E272" s="24"/>
      <c r="F272" s="24"/>
    </row>
    <row r="273" spans="5:6" ht="15">
      <c r="E273" s="24"/>
      <c r="F273" s="24"/>
    </row>
    <row r="274" spans="5:6" ht="15">
      <c r="E274" s="24"/>
      <c r="F274" s="24"/>
    </row>
    <row r="275" spans="5:6" ht="15">
      <c r="E275" s="24"/>
      <c r="F275" s="24"/>
    </row>
    <row r="276" spans="5:6" ht="15">
      <c r="E276" s="24"/>
      <c r="F276" s="24"/>
    </row>
    <row r="277" spans="5:6" ht="15">
      <c r="E277" s="24"/>
      <c r="F277" s="24"/>
    </row>
    <row r="278" spans="5:6" ht="15">
      <c r="E278" s="24"/>
      <c r="F278" s="24"/>
    </row>
    <row r="279" spans="5:6" ht="15">
      <c r="E279" s="24"/>
      <c r="F279" s="24"/>
    </row>
    <row r="280" spans="5:6" ht="15">
      <c r="E280" s="24"/>
      <c r="F280" s="24"/>
    </row>
    <row r="281" spans="5:6" ht="15">
      <c r="E281" s="24"/>
      <c r="F281" s="24"/>
    </row>
    <row r="282" spans="5:6" ht="15">
      <c r="E282" s="24"/>
      <c r="F282" s="24"/>
    </row>
    <row r="283" spans="5:6" ht="15">
      <c r="E283" s="24"/>
      <c r="F283" s="24"/>
    </row>
    <row r="284" spans="5:6" ht="15">
      <c r="E284" s="24"/>
      <c r="F284" s="24"/>
    </row>
    <row r="285" spans="5:6" ht="15">
      <c r="E285" s="24"/>
      <c r="F285" s="24"/>
    </row>
    <row r="286" spans="5:6" ht="15">
      <c r="E286" s="24"/>
      <c r="F286" s="24"/>
    </row>
    <row r="287" spans="5:6" ht="15">
      <c r="E287" s="24"/>
      <c r="F287" s="24"/>
    </row>
    <row r="288" spans="5:6" ht="15">
      <c r="E288" s="24"/>
      <c r="F288" s="24"/>
    </row>
    <row r="289" spans="5:6" ht="15">
      <c r="E289" s="24"/>
      <c r="F289" s="24"/>
    </row>
    <row r="290" spans="5:6" ht="15">
      <c r="E290" s="24"/>
      <c r="F290" s="24"/>
    </row>
    <row r="291" spans="5:6" ht="15">
      <c r="E291" s="24"/>
      <c r="F291" s="24"/>
    </row>
    <row r="292" spans="5:6" ht="15">
      <c r="E292" s="24"/>
      <c r="F292" s="24"/>
    </row>
    <row r="293" spans="5:6" ht="15">
      <c r="E293" s="24"/>
      <c r="F293" s="24"/>
    </row>
    <row r="294" spans="5:6" ht="15">
      <c r="E294" s="24"/>
      <c r="F294" s="24"/>
    </row>
    <row r="295" spans="5:6" ht="15">
      <c r="E295" s="24"/>
      <c r="F295" s="24"/>
    </row>
    <row r="296" spans="5:6" ht="15">
      <c r="E296" s="24"/>
      <c r="F296" s="24"/>
    </row>
    <row r="297" spans="5:6" ht="15">
      <c r="E297" s="24"/>
      <c r="F297" s="24"/>
    </row>
    <row r="298" spans="5:6" ht="15">
      <c r="E298" s="24"/>
      <c r="F298" s="24"/>
    </row>
    <row r="299" spans="5:6" ht="15">
      <c r="E299" s="24"/>
      <c r="F299" s="24"/>
    </row>
    <row r="300" spans="5:6" ht="15">
      <c r="E300" s="24"/>
      <c r="F300" s="24"/>
    </row>
    <row r="301" spans="5:6" ht="15">
      <c r="E301" s="24"/>
      <c r="F301" s="24"/>
    </row>
    <row r="302" spans="5:6" ht="15">
      <c r="E302" s="24"/>
      <c r="F302" s="24"/>
    </row>
    <row r="303" spans="5:6" ht="15">
      <c r="E303" s="24"/>
      <c r="F303" s="24"/>
    </row>
    <row r="304" spans="5:6" ht="15">
      <c r="E304" s="24"/>
      <c r="F304" s="24"/>
    </row>
    <row r="305" spans="5:6" ht="15">
      <c r="E305" s="24"/>
      <c r="F305" s="24"/>
    </row>
    <row r="306" spans="5:6" ht="15">
      <c r="E306" s="24"/>
      <c r="F306" s="24"/>
    </row>
    <row r="307" spans="5:6" ht="15">
      <c r="E307" s="24"/>
      <c r="F307" s="24"/>
    </row>
    <row r="308" spans="5:6" ht="15">
      <c r="E308" s="24"/>
      <c r="F308" s="24"/>
    </row>
    <row r="309" spans="5:6" ht="15">
      <c r="E309" s="24"/>
      <c r="F309" s="24"/>
    </row>
    <row r="310" spans="5:6" ht="15">
      <c r="E310" s="24"/>
      <c r="F310" s="24"/>
    </row>
    <row r="311" spans="5:6" ht="15">
      <c r="E311" s="24"/>
      <c r="F311" s="24"/>
    </row>
    <row r="312" spans="5:6" ht="15">
      <c r="E312" s="24"/>
      <c r="F312" s="24"/>
    </row>
    <row r="313" spans="5:6" ht="15">
      <c r="E313" s="24"/>
      <c r="F313" s="24"/>
    </row>
    <row r="314" spans="5:6" ht="15">
      <c r="E314" s="24"/>
      <c r="F314" s="24"/>
    </row>
    <row r="315" spans="5:6" ht="15">
      <c r="E315" s="24"/>
      <c r="F315" s="24"/>
    </row>
    <row r="316" spans="5:6" ht="15">
      <c r="E316" s="24"/>
      <c r="F316" s="24"/>
    </row>
    <row r="317" spans="5:6" ht="15">
      <c r="E317" s="24"/>
      <c r="F317" s="24"/>
    </row>
    <row r="318" spans="5:6" ht="15">
      <c r="E318" s="24"/>
      <c r="F318" s="24"/>
    </row>
    <row r="319" spans="5:6" ht="15">
      <c r="E319" s="24"/>
      <c r="F319" s="24"/>
    </row>
    <row r="320" spans="5:6" ht="15">
      <c r="E320" s="24"/>
      <c r="F320" s="24"/>
    </row>
    <row r="321" spans="5:6" ht="15">
      <c r="E321" s="24"/>
      <c r="F321" s="24"/>
    </row>
    <row r="322" spans="5:6" ht="15">
      <c r="E322" s="24"/>
      <c r="F322" s="24"/>
    </row>
    <row r="323" spans="5:6" ht="15">
      <c r="E323" s="24"/>
      <c r="F323" s="24"/>
    </row>
    <row r="324" spans="5:6" ht="15">
      <c r="E324" s="24"/>
      <c r="F324" s="24"/>
    </row>
    <row r="325" spans="5:6" ht="15">
      <c r="E325" s="24"/>
      <c r="F325" s="24"/>
    </row>
    <row r="326" spans="5:6" ht="15">
      <c r="E326" s="24"/>
      <c r="F326" s="24"/>
    </row>
    <row r="327" spans="5:6" ht="15">
      <c r="E327" s="24"/>
      <c r="F327" s="24"/>
    </row>
    <row r="328" spans="5:6" ht="15">
      <c r="E328" s="24"/>
      <c r="F328" s="24"/>
    </row>
    <row r="329" spans="5:6" ht="15">
      <c r="E329" s="24"/>
      <c r="F329" s="24"/>
    </row>
    <row r="330" spans="5:6" ht="15">
      <c r="E330" s="24"/>
      <c r="F330" s="24"/>
    </row>
    <row r="331" spans="5:6" ht="15">
      <c r="E331" s="24"/>
      <c r="F331" s="24"/>
    </row>
    <row r="332" spans="5:6" ht="15">
      <c r="E332" s="24"/>
      <c r="F332" s="24"/>
    </row>
    <row r="333" spans="5:6" ht="15">
      <c r="E333" s="24"/>
      <c r="F333" s="24"/>
    </row>
    <row r="334" spans="5:6" ht="15">
      <c r="E334" s="24"/>
      <c r="F334" s="24"/>
    </row>
    <row r="335" spans="5:6" ht="15">
      <c r="E335" s="24"/>
      <c r="F335" s="24"/>
    </row>
    <row r="336" spans="5:6" ht="15">
      <c r="E336" s="24"/>
      <c r="F336" s="24"/>
    </row>
    <row r="337" spans="5:6" ht="15">
      <c r="E337" s="24"/>
      <c r="F337" s="24"/>
    </row>
    <row r="338" spans="5:6" ht="15">
      <c r="E338" s="24"/>
      <c r="F338" s="24"/>
    </row>
    <row r="339" spans="5:6" ht="15">
      <c r="E339" s="24"/>
      <c r="F339" s="24"/>
    </row>
    <row r="340" spans="5:6" ht="15">
      <c r="E340" s="24"/>
      <c r="F340" s="24"/>
    </row>
    <row r="341" spans="5:6" ht="15">
      <c r="E341" s="24"/>
      <c r="F341" s="24"/>
    </row>
    <row r="342" spans="5:6" ht="15">
      <c r="E342" s="24"/>
      <c r="F342" s="24"/>
    </row>
    <row r="343" spans="5:6" ht="15">
      <c r="E343" s="24"/>
      <c r="F343" s="24"/>
    </row>
    <row r="344" spans="5:6" ht="15">
      <c r="E344" s="24"/>
      <c r="F344" s="24"/>
    </row>
    <row r="345" spans="5:6" ht="15">
      <c r="E345" s="24"/>
      <c r="F345" s="24"/>
    </row>
    <row r="346" spans="5:6" ht="15">
      <c r="E346" s="24"/>
      <c r="F346" s="24"/>
    </row>
    <row r="347" spans="5:6" ht="15">
      <c r="E347" s="24"/>
      <c r="F347" s="24"/>
    </row>
    <row r="348" spans="5:6" ht="15">
      <c r="E348" s="24"/>
      <c r="F348" s="24"/>
    </row>
    <row r="349" spans="5:6" ht="15">
      <c r="E349" s="24"/>
      <c r="F349" s="24"/>
    </row>
    <row r="350" spans="5:6" ht="15">
      <c r="E350" s="24"/>
      <c r="F350" s="24"/>
    </row>
    <row r="351" spans="5:6" ht="15">
      <c r="E351" s="24"/>
      <c r="F351" s="24"/>
    </row>
    <row r="352" spans="5:6" ht="15">
      <c r="E352" s="24"/>
      <c r="F352" s="24"/>
    </row>
    <row r="353" spans="5:6" ht="15">
      <c r="E353" s="24"/>
      <c r="F353" s="24"/>
    </row>
    <row r="354" spans="5:6" ht="15">
      <c r="E354" s="24"/>
      <c r="F354" s="24"/>
    </row>
    <row r="355" spans="5:6" ht="15">
      <c r="E355" s="24"/>
      <c r="F355" s="24"/>
    </row>
    <row r="356" spans="5:6" ht="15">
      <c r="E356" s="24"/>
      <c r="F356" s="24"/>
    </row>
    <row r="357" spans="5:6" ht="15">
      <c r="E357" s="24"/>
      <c r="F357" s="24"/>
    </row>
    <row r="358" spans="5:6" ht="15">
      <c r="E358" s="24"/>
      <c r="F358" s="24"/>
    </row>
    <row r="359" spans="5:6" ht="15">
      <c r="E359" s="24"/>
      <c r="F359" s="24"/>
    </row>
    <row r="360" spans="5:6" ht="15">
      <c r="E360" s="24"/>
      <c r="F360" s="24"/>
    </row>
    <row r="361" spans="5:6" ht="15">
      <c r="E361" s="24"/>
      <c r="F361" s="24"/>
    </row>
    <row r="362" spans="5:6" ht="15">
      <c r="E362" s="24"/>
      <c r="F362" s="24"/>
    </row>
    <row r="363" spans="5:6" ht="15">
      <c r="E363" s="24"/>
      <c r="F363" s="24"/>
    </row>
    <row r="364" spans="5:6" ht="15">
      <c r="E364" s="24"/>
      <c r="F364" s="24"/>
    </row>
    <row r="365" spans="5:6" ht="15">
      <c r="E365" s="24"/>
      <c r="F365" s="24"/>
    </row>
    <row r="366" spans="5:6" ht="15">
      <c r="E366" s="24"/>
      <c r="F366" s="24"/>
    </row>
    <row r="367" spans="5:6" ht="15">
      <c r="E367" s="24"/>
      <c r="F367" s="24"/>
    </row>
    <row r="368" spans="5:6" ht="15">
      <c r="E368" s="24"/>
      <c r="F368" s="24"/>
    </row>
    <row r="369" spans="5:6" ht="15">
      <c r="E369" s="24"/>
      <c r="F369" s="24"/>
    </row>
    <row r="370" spans="5:6" ht="15">
      <c r="E370" s="24"/>
      <c r="F370" s="24"/>
    </row>
    <row r="371" spans="5:6" ht="15">
      <c r="E371" s="24"/>
      <c r="F371" s="24"/>
    </row>
    <row r="372" spans="5:6" ht="15">
      <c r="E372" s="24"/>
      <c r="F372" s="24"/>
    </row>
    <row r="373" spans="5:6" ht="15">
      <c r="E373" s="24"/>
      <c r="F373" s="24"/>
    </row>
    <row r="374" spans="5:6" ht="15">
      <c r="E374" s="24"/>
      <c r="F374" s="24"/>
    </row>
    <row r="375" spans="5:6" ht="15">
      <c r="E375" s="24"/>
      <c r="F375" s="24"/>
    </row>
    <row r="376" spans="5:6" ht="15">
      <c r="E376" s="24"/>
      <c r="F376" s="24"/>
    </row>
    <row r="377" spans="5:6" ht="15">
      <c r="E377" s="24"/>
      <c r="F377" s="24"/>
    </row>
    <row r="378" spans="5:6" ht="15">
      <c r="E378" s="24"/>
      <c r="F378" s="24"/>
    </row>
    <row r="379" spans="5:6" ht="15">
      <c r="E379" s="24"/>
      <c r="F379" s="24"/>
    </row>
    <row r="380" spans="5:6" ht="15">
      <c r="E380" s="24"/>
      <c r="F380" s="24"/>
    </row>
    <row r="381" spans="5:6" ht="15">
      <c r="E381" s="24"/>
      <c r="F381" s="24"/>
    </row>
    <row r="382" spans="5:6" ht="15">
      <c r="E382" s="24"/>
      <c r="F382" s="24"/>
    </row>
    <row r="383" spans="5:6" ht="15">
      <c r="E383" s="24"/>
      <c r="F383" s="24"/>
    </row>
    <row r="384" spans="5:6" ht="15">
      <c r="E384" s="24"/>
      <c r="F384" s="24"/>
    </row>
    <row r="385" spans="5:6" ht="15">
      <c r="E385" s="24"/>
      <c r="F385" s="24"/>
    </row>
    <row r="386" spans="5:6" ht="15">
      <c r="E386" s="24"/>
      <c r="F386" s="24"/>
    </row>
    <row r="387" spans="5:6" ht="15">
      <c r="E387" s="24"/>
      <c r="F387" s="24"/>
    </row>
    <row r="388" spans="5:6" ht="15">
      <c r="E388" s="24"/>
      <c r="F388" s="24"/>
    </row>
    <row r="389" spans="5:6" ht="15">
      <c r="E389" s="24"/>
      <c r="F389" s="24"/>
    </row>
    <row r="390" spans="5:6" ht="15">
      <c r="E390" s="24"/>
      <c r="F390" s="24"/>
    </row>
    <row r="391" spans="5:6" ht="15">
      <c r="E391" s="24"/>
      <c r="F391" s="24"/>
    </row>
    <row r="392" spans="5:6" ht="15">
      <c r="E392" s="24"/>
      <c r="F392" s="24"/>
    </row>
    <row r="393" spans="5:6" ht="15">
      <c r="E393" s="24"/>
      <c r="F393" s="24"/>
    </row>
    <row r="394" spans="5:6" ht="15">
      <c r="E394" s="24"/>
      <c r="F394" s="24"/>
    </row>
    <row r="395" spans="5:6" ht="15">
      <c r="E395" s="24"/>
      <c r="F395" s="24"/>
    </row>
    <row r="396" spans="5:6" ht="15">
      <c r="E396" s="24"/>
      <c r="F396" s="24"/>
    </row>
    <row r="397" spans="5:6" ht="15">
      <c r="E397" s="24"/>
      <c r="F397" s="24"/>
    </row>
    <row r="398" spans="5:6" ht="15">
      <c r="E398" s="24"/>
      <c r="F398" s="24"/>
    </row>
    <row r="399" spans="5:6" ht="15">
      <c r="E399" s="24"/>
      <c r="F399" s="24"/>
    </row>
    <row r="400" spans="5:6" ht="15">
      <c r="E400" s="24"/>
      <c r="F400" s="24"/>
    </row>
    <row r="401" spans="5:6" ht="15">
      <c r="E401" s="24"/>
      <c r="F401" s="24"/>
    </row>
    <row r="402" spans="5:6" ht="15">
      <c r="E402" s="24"/>
      <c r="F402" s="24"/>
    </row>
    <row r="403" spans="5:6" ht="15">
      <c r="E403" s="24"/>
      <c r="F403" s="24"/>
    </row>
    <row r="404" spans="5:6" ht="15">
      <c r="E404" s="24"/>
      <c r="F404" s="24"/>
    </row>
    <row r="405" spans="5:6" ht="15">
      <c r="E405" s="24"/>
      <c r="F405" s="24"/>
    </row>
    <row r="406" spans="5:6" ht="15">
      <c r="E406" s="24"/>
      <c r="F406" s="24"/>
    </row>
    <row r="407" spans="5:6" ht="15">
      <c r="E407" s="24"/>
      <c r="F407" s="24"/>
    </row>
    <row r="408" spans="5:6" ht="15">
      <c r="E408" s="24"/>
      <c r="F408" s="24"/>
    </row>
    <row r="409" spans="5:6" ht="15">
      <c r="E409" s="24"/>
      <c r="F409" s="24"/>
    </row>
    <row r="410" spans="5:6" ht="15">
      <c r="E410" s="24"/>
      <c r="F410" s="24"/>
    </row>
    <row r="411" spans="5:6" ht="15">
      <c r="E411" s="24"/>
      <c r="F411" s="24"/>
    </row>
    <row r="412" spans="5:6" ht="15">
      <c r="E412" s="24"/>
      <c r="F412" s="24"/>
    </row>
    <row r="413" spans="5:6" ht="15">
      <c r="E413" s="24"/>
      <c r="F413" s="24"/>
    </row>
    <row r="414" spans="5:6" ht="15">
      <c r="E414" s="24"/>
      <c r="F414" s="24"/>
    </row>
    <row r="415" spans="5:6" ht="15">
      <c r="E415" s="24"/>
      <c r="F415" s="24"/>
    </row>
    <row r="416" spans="5:6" ht="15">
      <c r="E416" s="24"/>
      <c r="F416" s="24"/>
    </row>
    <row r="417" spans="5:6" ht="15">
      <c r="E417" s="24"/>
      <c r="F417" s="24"/>
    </row>
    <row r="418" spans="5:6" ht="15">
      <c r="E418" s="24"/>
      <c r="F418" s="24"/>
    </row>
    <row r="419" spans="5:6" ht="15">
      <c r="E419" s="24"/>
      <c r="F419" s="24"/>
    </row>
    <row r="420" spans="5:6" ht="15">
      <c r="E420" s="24"/>
      <c r="F420" s="24"/>
    </row>
    <row r="421" spans="5:6" ht="15">
      <c r="E421" s="24"/>
      <c r="F421" s="24"/>
    </row>
    <row r="422" spans="5:6" ht="15">
      <c r="E422" s="24"/>
      <c r="F422" s="24"/>
    </row>
    <row r="423" spans="5:6" ht="15">
      <c r="E423" s="24"/>
      <c r="F423" s="24"/>
    </row>
    <row r="424" spans="5:6" ht="15">
      <c r="E424" s="24"/>
      <c r="F424" s="24"/>
    </row>
    <row r="425" spans="5:6" ht="15">
      <c r="E425" s="24"/>
      <c r="F425" s="24"/>
    </row>
    <row r="426" spans="5:6" ht="15">
      <c r="E426" s="24"/>
      <c r="F426" s="24"/>
    </row>
    <row r="427" spans="5:6" ht="15">
      <c r="E427" s="24"/>
      <c r="F427" s="24"/>
    </row>
    <row r="428" spans="5:6" ht="15">
      <c r="E428" s="24"/>
      <c r="F428" s="24"/>
    </row>
    <row r="429" spans="5:6" ht="15">
      <c r="E429" s="24"/>
      <c r="F429" s="24"/>
    </row>
    <row r="430" spans="5:6" ht="15">
      <c r="E430" s="24"/>
      <c r="F430" s="24"/>
    </row>
    <row r="431" spans="5:6" ht="15">
      <c r="E431" s="24"/>
      <c r="F431" s="24"/>
    </row>
    <row r="432" spans="5:6" ht="15">
      <c r="E432" s="24"/>
      <c r="F432" s="24"/>
    </row>
    <row r="433" spans="5:6" ht="15">
      <c r="E433" s="24"/>
      <c r="F433" s="24"/>
    </row>
    <row r="434" spans="5:6" ht="15">
      <c r="E434" s="24"/>
      <c r="F434" s="24"/>
    </row>
    <row r="435" spans="5:6" ht="15">
      <c r="E435" s="24"/>
      <c r="F435" s="24"/>
    </row>
    <row r="436" spans="5:6" ht="15">
      <c r="E436" s="24"/>
      <c r="F436" s="24"/>
    </row>
    <row r="437" spans="5:6" ht="15">
      <c r="E437" s="24"/>
      <c r="F437" s="24"/>
    </row>
    <row r="438" spans="5:6" ht="15">
      <c r="E438" s="24"/>
      <c r="F438" s="24"/>
    </row>
    <row r="439" spans="5:6" ht="15">
      <c r="E439" s="24"/>
      <c r="F439" s="24"/>
    </row>
    <row r="440" spans="5:6" ht="15">
      <c r="E440" s="24"/>
      <c r="F440" s="24"/>
    </row>
    <row r="441" spans="5:6" ht="15">
      <c r="E441" s="24"/>
      <c r="F441" s="24"/>
    </row>
    <row r="442" spans="5:6" ht="15">
      <c r="E442" s="24"/>
      <c r="F442" s="24"/>
    </row>
    <row r="443" spans="5:6" ht="15">
      <c r="E443" s="24"/>
      <c r="F443" s="24"/>
    </row>
    <row r="444" spans="5:6" ht="15">
      <c r="E444" s="24"/>
      <c r="F444" s="24"/>
    </row>
    <row r="445" spans="5:6" ht="15">
      <c r="E445" s="24"/>
      <c r="F445" s="24"/>
    </row>
    <row r="446" spans="5:6" ht="15">
      <c r="E446" s="24"/>
      <c r="F446" s="24"/>
    </row>
    <row r="447" spans="5:6" ht="15">
      <c r="E447" s="24"/>
      <c r="F447" s="24"/>
    </row>
    <row r="448" spans="5:6" ht="15">
      <c r="E448" s="24"/>
      <c r="F448" s="24"/>
    </row>
    <row r="449" spans="5:6" ht="15">
      <c r="E449" s="24"/>
      <c r="F449" s="24"/>
    </row>
    <row r="450" spans="5:6" ht="15">
      <c r="E450" s="24"/>
      <c r="F450" s="24"/>
    </row>
    <row r="451" spans="5:6" ht="15">
      <c r="E451" s="24"/>
      <c r="F451" s="24"/>
    </row>
    <row r="452" spans="5:6" ht="15">
      <c r="E452" s="24"/>
      <c r="F452" s="24"/>
    </row>
    <row r="453" spans="5:6" ht="15">
      <c r="E453" s="24"/>
      <c r="F453" s="24"/>
    </row>
    <row r="454" spans="5:6" ht="15">
      <c r="E454" s="24"/>
      <c r="F454" s="24"/>
    </row>
    <row r="455" spans="5:6" ht="15">
      <c r="E455" s="24"/>
      <c r="F455" s="24"/>
    </row>
    <row r="456" spans="5:6" ht="15">
      <c r="E456" s="24"/>
      <c r="F456" s="24"/>
    </row>
    <row r="457" spans="5:6" ht="15">
      <c r="E457" s="24"/>
      <c r="F457" s="24"/>
    </row>
    <row r="458" spans="5:6" ht="15">
      <c r="E458" s="24"/>
      <c r="F458" s="24"/>
    </row>
    <row r="459" spans="5:6" ht="15">
      <c r="E459" s="24"/>
      <c r="F459" s="24"/>
    </row>
    <row r="460" spans="5:6" ht="15">
      <c r="E460" s="24"/>
      <c r="F460" s="24"/>
    </row>
    <row r="461" spans="5:6" ht="15">
      <c r="E461" s="24"/>
      <c r="F461" s="24"/>
    </row>
    <row r="462" spans="5:6" ht="15">
      <c r="E462" s="24"/>
      <c r="F462" s="24"/>
    </row>
    <row r="463" spans="5:6" ht="15">
      <c r="E463" s="24"/>
      <c r="F463" s="24"/>
    </row>
    <row r="464" spans="5:6" ht="15">
      <c r="E464" s="24"/>
      <c r="F464" s="24"/>
    </row>
    <row r="465" spans="5:6" ht="15">
      <c r="E465" s="24"/>
      <c r="F465" s="24"/>
    </row>
    <row r="466" spans="5:6" ht="15">
      <c r="E466" s="24"/>
      <c r="F466" s="24"/>
    </row>
    <row r="467" spans="5:6" ht="15">
      <c r="E467" s="24"/>
      <c r="F467" s="24"/>
    </row>
    <row r="468" spans="5:6" ht="15">
      <c r="E468" s="24"/>
      <c r="F468" s="24"/>
    </row>
    <row r="469" spans="5:6" ht="15">
      <c r="E469" s="24"/>
      <c r="F469" s="24"/>
    </row>
    <row r="470" spans="5:6" ht="15">
      <c r="E470" s="24"/>
      <c r="F470" s="24"/>
    </row>
    <row r="471" spans="5:6" ht="15">
      <c r="E471" s="24"/>
      <c r="F471" s="24"/>
    </row>
    <row r="472" spans="5:6" ht="15">
      <c r="E472" s="24"/>
      <c r="F472" s="24"/>
    </row>
    <row r="473" spans="5:6" ht="15">
      <c r="E473" s="24"/>
      <c r="F473" s="24"/>
    </row>
    <row r="474" spans="5:6" ht="15">
      <c r="E474" s="24"/>
      <c r="F474" s="24"/>
    </row>
    <row r="475" spans="5:6" ht="15">
      <c r="E475" s="24"/>
      <c r="F475" s="24"/>
    </row>
    <row r="476" spans="5:6" ht="15">
      <c r="E476" s="24"/>
      <c r="F476" s="24"/>
    </row>
    <row r="477" spans="5:6" ht="15">
      <c r="E477" s="24"/>
      <c r="F477" s="24"/>
    </row>
    <row r="478" spans="5:6" ht="15">
      <c r="E478" s="24"/>
      <c r="F478" s="24"/>
    </row>
    <row r="479" spans="5:6" ht="15">
      <c r="E479" s="24"/>
      <c r="F479" s="24"/>
    </row>
    <row r="480" spans="5:6" ht="15">
      <c r="E480" s="24"/>
      <c r="F480" s="24"/>
    </row>
    <row r="481" spans="5:6" ht="15">
      <c r="E481" s="24"/>
      <c r="F481" s="24"/>
    </row>
    <row r="482" spans="5:6" ht="15">
      <c r="E482" s="24"/>
      <c r="F482" s="24"/>
    </row>
    <row r="483" spans="5:6" ht="15">
      <c r="E483" s="24"/>
      <c r="F483" s="24"/>
    </row>
    <row r="484" spans="5:6" ht="15">
      <c r="E484" s="24"/>
      <c r="F484" s="24"/>
    </row>
    <row r="485" spans="5:6" ht="15">
      <c r="E485" s="24"/>
      <c r="F485" s="24"/>
    </row>
    <row r="486" spans="5:6" ht="15">
      <c r="E486" s="24"/>
      <c r="F486" s="24"/>
    </row>
    <row r="487" spans="5:6" ht="15">
      <c r="E487" s="24"/>
      <c r="F487" s="24"/>
    </row>
    <row r="488" spans="5:6" ht="15">
      <c r="E488" s="24"/>
      <c r="F488" s="24"/>
    </row>
    <row r="489" spans="5:6" ht="15">
      <c r="E489" s="24"/>
      <c r="F489" s="24"/>
    </row>
    <row r="490" spans="5:6" ht="15">
      <c r="E490" s="24"/>
      <c r="F490" s="24"/>
    </row>
    <row r="491" spans="5:6" ht="15">
      <c r="E491" s="24"/>
      <c r="F491" s="24"/>
    </row>
    <row r="492" spans="5:6" ht="15">
      <c r="E492" s="24"/>
      <c r="F492" s="24"/>
    </row>
    <row r="493" spans="5:6" ht="15">
      <c r="E493" s="24"/>
      <c r="F493" s="24"/>
    </row>
    <row r="494" spans="5:6" ht="15">
      <c r="E494" s="24"/>
      <c r="F494" s="24"/>
    </row>
    <row r="495" spans="5:6" ht="15">
      <c r="E495" s="24"/>
      <c r="F495" s="24"/>
    </row>
    <row r="496" spans="5:6" ht="15">
      <c r="E496" s="24"/>
      <c r="F496" s="24"/>
    </row>
    <row r="497" spans="5:6" ht="15">
      <c r="E497" s="24"/>
      <c r="F497" s="24"/>
    </row>
    <row r="498" spans="5:6" ht="15">
      <c r="E498" s="24"/>
      <c r="F498" s="24"/>
    </row>
    <row r="499" spans="5:6" ht="15">
      <c r="E499" s="24"/>
      <c r="F499" s="24"/>
    </row>
    <row r="500" spans="5:6" ht="15">
      <c r="E500" s="24"/>
      <c r="F500" s="24"/>
    </row>
    <row r="501" spans="5:6" ht="15">
      <c r="E501" s="24"/>
      <c r="F501" s="24"/>
    </row>
    <row r="502" spans="5:6" ht="15">
      <c r="E502" s="24"/>
      <c r="F502" s="24"/>
    </row>
    <row r="503" spans="5:6" ht="15">
      <c r="E503" s="24"/>
      <c r="F503" s="24"/>
    </row>
    <row r="504" spans="5:6" ht="15">
      <c r="E504" s="24"/>
      <c r="F504" s="24"/>
    </row>
    <row r="505" spans="5:6" ht="15">
      <c r="E505" s="24"/>
      <c r="F505" s="24"/>
    </row>
    <row r="506" spans="5:6" ht="15">
      <c r="E506" s="24"/>
      <c r="F506" s="24"/>
    </row>
    <row r="507" spans="5:6" ht="15">
      <c r="E507" s="24"/>
      <c r="F507" s="24"/>
    </row>
    <row r="508" spans="5:6" ht="15">
      <c r="E508" s="24"/>
      <c r="F508" s="24"/>
    </row>
    <row r="509" spans="5:6" ht="15">
      <c r="E509" s="24"/>
      <c r="F509" s="24"/>
    </row>
    <row r="510" spans="5:6" ht="15">
      <c r="E510" s="24"/>
      <c r="F510" s="24"/>
    </row>
    <row r="511" spans="5:6" ht="15">
      <c r="E511" s="24"/>
      <c r="F511" s="24"/>
    </row>
    <row r="512" spans="5:6" ht="15">
      <c r="E512" s="24"/>
      <c r="F512" s="24"/>
    </row>
    <row r="513" spans="5:6" ht="15">
      <c r="E513" s="24"/>
      <c r="F513" s="24"/>
    </row>
    <row r="514" spans="5:6" ht="15">
      <c r="E514" s="24"/>
      <c r="F514" s="24"/>
    </row>
    <row r="515" spans="5:6" ht="15">
      <c r="E515" s="24"/>
      <c r="F515" s="24"/>
    </row>
    <row r="516" spans="5:6" ht="15">
      <c r="E516" s="24"/>
      <c r="F516" s="24"/>
    </row>
    <row r="517" spans="5:6" ht="15">
      <c r="E517" s="24"/>
      <c r="F517" s="24"/>
    </row>
    <row r="518" spans="5:6" ht="15">
      <c r="E518" s="24"/>
      <c r="F518" s="24"/>
    </row>
    <row r="519" spans="5:6" ht="15">
      <c r="E519" s="24"/>
      <c r="F519" s="24"/>
    </row>
    <row r="520" spans="5:6" ht="15">
      <c r="E520" s="24"/>
      <c r="F520" s="24"/>
    </row>
    <row r="521" spans="5:6" ht="15">
      <c r="E521" s="24"/>
      <c r="F521" s="24"/>
    </row>
    <row r="522" spans="5:6" ht="15">
      <c r="E522" s="24"/>
      <c r="F522" s="24"/>
    </row>
    <row r="523" spans="5:6" ht="15">
      <c r="E523" s="24"/>
      <c r="F523" s="24"/>
    </row>
    <row r="524" spans="5:6" ht="15">
      <c r="E524" s="24"/>
      <c r="F524" s="24"/>
    </row>
    <row r="525" spans="5:6" ht="15">
      <c r="E525" s="24"/>
      <c r="F525" s="24"/>
    </row>
    <row r="526" spans="5:6" ht="15">
      <c r="E526" s="24"/>
      <c r="F526" s="24"/>
    </row>
    <row r="527" spans="5:6" ht="15">
      <c r="E527" s="24"/>
      <c r="F527" s="24"/>
    </row>
    <row r="528" spans="5:6" ht="15">
      <c r="E528" s="24"/>
      <c r="F528" s="24"/>
    </row>
    <row r="529" spans="5:6" ht="15">
      <c r="E529" s="24"/>
      <c r="F529" s="24"/>
    </row>
    <row r="530" spans="5:6" ht="15">
      <c r="E530" s="24"/>
      <c r="F530" s="24"/>
    </row>
    <row r="531" spans="5:6" ht="15">
      <c r="E531" s="24"/>
      <c r="F531" s="24"/>
    </row>
    <row r="532" spans="5:6" ht="15">
      <c r="E532" s="24"/>
      <c r="F532" s="24"/>
    </row>
    <row r="533" spans="5:6" ht="15">
      <c r="E533" s="24"/>
      <c r="F533" s="24"/>
    </row>
    <row r="534" spans="5:6" ht="15">
      <c r="E534" s="24"/>
      <c r="F534" s="24"/>
    </row>
    <row r="535" spans="5:6" ht="15">
      <c r="E535" s="24"/>
      <c r="F535" s="24"/>
    </row>
    <row r="536" spans="5:6" ht="15">
      <c r="E536" s="24"/>
      <c r="F536" s="24"/>
    </row>
    <row r="537" spans="5:6" ht="15">
      <c r="E537" s="24"/>
      <c r="F537" s="24"/>
    </row>
    <row r="538" spans="5:6" ht="15">
      <c r="E538" s="24"/>
      <c r="F538" s="24"/>
    </row>
    <row r="539" spans="5:6" ht="15">
      <c r="E539" s="24"/>
      <c r="F539" s="24"/>
    </row>
    <row r="540" spans="5:6" ht="15">
      <c r="E540" s="24"/>
      <c r="F540" s="24"/>
    </row>
    <row r="541" spans="5:6" ht="15">
      <c r="E541" s="24"/>
      <c r="F541" s="24"/>
    </row>
    <row r="542" spans="5:6" ht="15">
      <c r="E542" s="24"/>
      <c r="F542" s="24"/>
    </row>
    <row r="543" spans="5:6" ht="15">
      <c r="E543" s="24"/>
      <c r="F543" s="24"/>
    </row>
    <row r="544" spans="5:6" ht="15">
      <c r="E544" s="24"/>
      <c r="F544" s="24"/>
    </row>
    <row r="545" spans="5:6" ht="15">
      <c r="E545" s="24"/>
      <c r="F545" s="24"/>
    </row>
    <row r="546" spans="5:6" ht="15">
      <c r="E546" s="24"/>
      <c r="F546" s="24"/>
    </row>
    <row r="547" spans="5:6" ht="15">
      <c r="E547" s="24"/>
      <c r="F547" s="24"/>
    </row>
    <row r="548" spans="5:6" ht="15">
      <c r="E548" s="24"/>
      <c r="F548" s="24"/>
    </row>
    <row r="549" spans="5:6" ht="15">
      <c r="E549" s="24"/>
      <c r="F549" s="24"/>
    </row>
    <row r="550" spans="5:6" ht="15">
      <c r="E550" s="24"/>
      <c r="F550" s="24"/>
    </row>
    <row r="551" spans="5:6" ht="15">
      <c r="E551" s="24"/>
      <c r="F551" s="24"/>
    </row>
    <row r="552" spans="5:6" ht="15">
      <c r="E552" s="24"/>
      <c r="F552" s="24"/>
    </row>
    <row r="553" spans="5:6" ht="15">
      <c r="E553" s="24"/>
      <c r="F553" s="24"/>
    </row>
    <row r="554" spans="5:6" ht="15">
      <c r="E554" s="24"/>
      <c r="F554" s="24"/>
    </row>
    <row r="555" spans="5:6" ht="15">
      <c r="E555" s="24"/>
      <c r="F555" s="24"/>
    </row>
    <row r="556" spans="5:6" ht="15">
      <c r="E556" s="24"/>
      <c r="F556" s="24"/>
    </row>
    <row r="557" spans="5:6" ht="15">
      <c r="E557" s="24"/>
      <c r="F557" s="24"/>
    </row>
    <row r="558" spans="5:6" ht="15">
      <c r="E558" s="24"/>
      <c r="F558" s="24"/>
    </row>
    <row r="559" spans="5:6" ht="15">
      <c r="E559" s="24"/>
      <c r="F559" s="24"/>
    </row>
    <row r="560" spans="5:6" ht="15">
      <c r="E560" s="24"/>
      <c r="F560" s="24"/>
    </row>
    <row r="561" spans="5:6" ht="15">
      <c r="E561" s="24"/>
      <c r="F561" s="24"/>
    </row>
    <row r="562" spans="5:6" ht="15">
      <c r="E562" s="24"/>
      <c r="F562" s="24"/>
    </row>
    <row r="563" spans="5:6" ht="15">
      <c r="E563" s="24"/>
      <c r="F563" s="24"/>
    </row>
    <row r="564" spans="5:6" ht="15">
      <c r="E564" s="24"/>
      <c r="F564" s="24"/>
    </row>
    <row r="565" spans="5:6" ht="15">
      <c r="E565" s="24"/>
      <c r="F565" s="24"/>
    </row>
    <row r="566" spans="5:6" ht="15">
      <c r="E566" s="24"/>
      <c r="F566" s="24"/>
    </row>
    <row r="567" spans="5:6" ht="15">
      <c r="E567" s="24"/>
      <c r="F567" s="24"/>
    </row>
    <row r="568" spans="5:6" ht="15">
      <c r="E568" s="24"/>
      <c r="F568" s="24"/>
    </row>
    <row r="569" spans="5:6" ht="15">
      <c r="E569" s="24"/>
      <c r="F569" s="24"/>
    </row>
    <row r="570" spans="5:6" ht="15">
      <c r="E570" s="24"/>
      <c r="F570" s="24"/>
    </row>
    <row r="571" spans="5:6" ht="15">
      <c r="E571" s="24"/>
      <c r="F571" s="24"/>
    </row>
    <row r="572" spans="5:6" ht="15">
      <c r="E572" s="24"/>
      <c r="F572" s="24"/>
    </row>
    <row r="573" spans="5:6" ht="15">
      <c r="E573" s="24"/>
      <c r="F573" s="24"/>
    </row>
    <row r="574" spans="5:6" ht="15">
      <c r="E574" s="24"/>
      <c r="F574" s="24"/>
    </row>
    <row r="575" spans="5:6" ht="15">
      <c r="E575" s="24"/>
      <c r="F575" s="24"/>
    </row>
    <row r="576" spans="5:6" ht="15">
      <c r="E576" s="24"/>
      <c r="F576" s="24"/>
    </row>
    <row r="577" spans="5:6" ht="15">
      <c r="E577" s="24"/>
      <c r="F577" s="24"/>
    </row>
    <row r="578" spans="5:6" ht="15">
      <c r="E578" s="24"/>
      <c r="F578" s="24"/>
    </row>
    <row r="579" spans="5:6" ht="15">
      <c r="E579" s="24"/>
      <c r="F579" s="24"/>
    </row>
    <row r="580" spans="5:6" ht="15">
      <c r="E580" s="24"/>
      <c r="F580" s="24"/>
    </row>
    <row r="581" spans="5:6" ht="15">
      <c r="E581" s="24"/>
      <c r="F581" s="24"/>
    </row>
    <row r="582" spans="5:6" ht="15">
      <c r="E582" s="24"/>
      <c r="F582" s="24"/>
    </row>
    <row r="583" spans="5:6" ht="15">
      <c r="E583" s="24"/>
      <c r="F583" s="24"/>
    </row>
    <row r="584" spans="5:6" ht="15">
      <c r="E584" s="24"/>
      <c r="F584" s="24"/>
    </row>
    <row r="585" spans="5:6" ht="15">
      <c r="E585" s="24"/>
      <c r="F585" s="24"/>
    </row>
    <row r="586" spans="5:6" ht="15">
      <c r="E586" s="24"/>
      <c r="F586" s="24"/>
    </row>
    <row r="587" spans="5:6" ht="15">
      <c r="E587" s="24"/>
      <c r="F587" s="24"/>
    </row>
    <row r="588" spans="5:6" ht="15">
      <c r="E588" s="24"/>
      <c r="F588" s="24"/>
    </row>
    <row r="589" spans="5:6" ht="15">
      <c r="E589" s="24"/>
      <c r="F589" s="24"/>
    </row>
    <row r="590" spans="5:6" ht="15">
      <c r="E590" s="24"/>
      <c r="F590" s="24"/>
    </row>
    <row r="591" spans="5:6" ht="15">
      <c r="E591" s="24"/>
      <c r="F591" s="24"/>
    </row>
    <row r="592" spans="5:6" ht="15">
      <c r="E592" s="24"/>
      <c r="F592" s="24"/>
    </row>
    <row r="593" spans="5:6" ht="15">
      <c r="E593" s="24"/>
      <c r="F593" s="24"/>
    </row>
    <row r="594" spans="5:6" ht="15">
      <c r="E594" s="24"/>
      <c r="F594" s="24"/>
    </row>
    <row r="595" spans="5:6" ht="15">
      <c r="E595" s="24"/>
      <c r="F595" s="24"/>
    </row>
    <row r="596" spans="5:6" ht="15">
      <c r="E596" s="24"/>
      <c r="F596" s="24"/>
    </row>
    <row r="597" spans="5:6" ht="15">
      <c r="E597" s="24"/>
      <c r="F597" s="24"/>
    </row>
    <row r="598" spans="5:6" ht="15">
      <c r="E598" s="24"/>
      <c r="F598" s="24"/>
    </row>
    <row r="599" spans="5:6" ht="15">
      <c r="E599" s="24"/>
      <c r="F599" s="24"/>
    </row>
    <row r="600" spans="5:6" ht="15">
      <c r="E600" s="24"/>
      <c r="F600" s="24"/>
    </row>
    <row r="601" spans="5:6" ht="15">
      <c r="E601" s="24"/>
      <c r="F601" s="24"/>
    </row>
    <row r="602" spans="5:6" ht="15">
      <c r="E602" s="24"/>
      <c r="F602" s="24"/>
    </row>
    <row r="603" spans="5:6" ht="15">
      <c r="E603" s="24"/>
      <c r="F603" s="24"/>
    </row>
    <row r="604" spans="5:6" ht="15">
      <c r="E604" s="24"/>
      <c r="F604" s="24"/>
    </row>
    <row r="605" spans="5:6" ht="15">
      <c r="E605" s="24"/>
      <c r="F605" s="24"/>
    </row>
    <row r="606" spans="5:6" ht="15">
      <c r="E606" s="24"/>
      <c r="F606" s="24"/>
    </row>
    <row r="607" spans="5:6" ht="15">
      <c r="E607" s="24"/>
      <c r="F607" s="24"/>
    </row>
    <row r="608" spans="5:6" ht="15">
      <c r="E608" s="24"/>
      <c r="F608" s="24"/>
    </row>
    <row r="609" spans="5:6" ht="15">
      <c r="E609" s="24"/>
      <c r="F609" s="24"/>
    </row>
    <row r="610" spans="5:6" ht="15">
      <c r="E610" s="24"/>
      <c r="F610" s="24"/>
    </row>
    <row r="611" spans="5:6" ht="15">
      <c r="E611" s="24"/>
      <c r="F611" s="24"/>
    </row>
    <row r="612" spans="5:6" ht="15">
      <c r="E612" s="24"/>
      <c r="F612" s="24"/>
    </row>
    <row r="613" spans="5:6" ht="15">
      <c r="E613" s="24"/>
      <c r="F613" s="24"/>
    </row>
    <row r="614" spans="5:6" ht="15">
      <c r="E614" s="24"/>
      <c r="F614" s="24"/>
    </row>
    <row r="615" spans="5:6" ht="15">
      <c r="E615" s="24"/>
      <c r="F615" s="24"/>
    </row>
    <row r="616" spans="5:6" ht="15">
      <c r="E616" s="24"/>
      <c r="F616" s="24"/>
    </row>
    <row r="617" spans="5:6" ht="15">
      <c r="E617" s="24"/>
      <c r="F617" s="24"/>
    </row>
    <row r="618" spans="5:6" ht="15">
      <c r="E618" s="24"/>
      <c r="F618" s="24"/>
    </row>
    <row r="619" spans="5:6" ht="15">
      <c r="E619" s="24"/>
      <c r="F619" s="24"/>
    </row>
    <row r="620" spans="5:6" ht="15">
      <c r="E620" s="24"/>
      <c r="F620" s="24"/>
    </row>
    <row r="621" spans="5:6" ht="15">
      <c r="E621" s="24"/>
      <c r="F621" s="24"/>
    </row>
    <row r="622" spans="5:6" ht="15">
      <c r="E622" s="24"/>
      <c r="F622" s="24"/>
    </row>
    <row r="623" spans="5:6" ht="15">
      <c r="E623" s="24"/>
      <c r="F623" s="24"/>
    </row>
    <row r="624" spans="5:6" ht="15">
      <c r="E624" s="24"/>
      <c r="F624" s="24"/>
    </row>
    <row r="625" spans="5:6" ht="15">
      <c r="E625" s="24"/>
      <c r="F625" s="24"/>
    </row>
    <row r="626" spans="5:6" ht="15">
      <c r="E626" s="24"/>
      <c r="F626" s="24"/>
    </row>
    <row r="627" spans="5:6" ht="15">
      <c r="E627" s="24"/>
      <c r="F627" s="24"/>
    </row>
    <row r="628" spans="5:6" ht="15">
      <c r="E628" s="24"/>
      <c r="F628" s="24"/>
    </row>
    <row r="629" spans="5:6" ht="15">
      <c r="E629" s="24"/>
      <c r="F629" s="24"/>
    </row>
    <row r="630" spans="5:6" ht="15">
      <c r="E630" s="24"/>
      <c r="F630" s="24"/>
    </row>
    <row r="631" spans="5:6" ht="15">
      <c r="E631" s="24"/>
      <c r="F631" s="24"/>
    </row>
    <row r="632" spans="5:6" ht="15">
      <c r="E632" s="24"/>
      <c r="F632" s="24"/>
    </row>
    <row r="633" spans="5:6" ht="15">
      <c r="E633" s="24"/>
      <c r="F633" s="24"/>
    </row>
    <row r="634" spans="5:6" ht="15">
      <c r="E634" s="24"/>
      <c r="F634" s="24"/>
    </row>
    <row r="635" spans="5:6" ht="15">
      <c r="E635" s="24"/>
      <c r="F635" s="24"/>
    </row>
    <row r="636" spans="5:6" ht="15">
      <c r="E636" s="24"/>
      <c r="F636" s="24"/>
    </row>
    <row r="637" spans="5:6" ht="15">
      <c r="E637" s="24"/>
      <c r="F637" s="24"/>
    </row>
    <row r="638" spans="5:6" ht="15">
      <c r="E638" s="24"/>
      <c r="F638" s="24"/>
    </row>
    <row r="639" spans="5:6" ht="15">
      <c r="E639" s="24"/>
      <c r="F639" s="24"/>
    </row>
    <row r="640" spans="5:6" ht="15">
      <c r="E640" s="24"/>
      <c r="F640" s="24"/>
    </row>
    <row r="641" spans="5:6" ht="15">
      <c r="E641" s="24"/>
      <c r="F641" s="24"/>
    </row>
    <row r="642" spans="5:6" ht="15">
      <c r="E642" s="24"/>
      <c r="F642" s="24"/>
    </row>
    <row r="643" spans="5:6" ht="15">
      <c r="E643" s="24"/>
      <c r="F643" s="24"/>
    </row>
    <row r="644" spans="5:6" ht="15">
      <c r="E644" s="24"/>
      <c r="F644" s="24"/>
    </row>
    <row r="645" spans="5:6" ht="15">
      <c r="E645" s="24"/>
      <c r="F645" s="24"/>
    </row>
    <row r="646" spans="5:6" ht="15">
      <c r="E646" s="24"/>
      <c r="F646" s="24"/>
    </row>
    <row r="647" spans="5:6" ht="15">
      <c r="E647" s="24"/>
      <c r="F647" s="24"/>
    </row>
    <row r="648" spans="5:6" ht="15">
      <c r="E648" s="24"/>
      <c r="F648" s="24"/>
    </row>
    <row r="649" spans="5:6" ht="15">
      <c r="E649" s="24"/>
      <c r="F649" s="24"/>
    </row>
    <row r="650" spans="5:6" ht="15">
      <c r="E650" s="24"/>
      <c r="F650" s="24"/>
    </row>
    <row r="651" spans="5:6" ht="15">
      <c r="E651" s="24"/>
      <c r="F651" s="24"/>
    </row>
    <row r="652" spans="5:6" ht="15">
      <c r="E652" s="24"/>
      <c r="F652" s="24"/>
    </row>
    <row r="653" spans="5:6" ht="15">
      <c r="E653" s="24"/>
      <c r="F653" s="24"/>
    </row>
    <row r="654" spans="5:6" ht="15">
      <c r="E654" s="24"/>
      <c r="F654" s="24"/>
    </row>
    <row r="655" spans="5:6" ht="15">
      <c r="E655" s="24"/>
      <c r="F655" s="24"/>
    </row>
    <row r="656" spans="5:6" ht="15">
      <c r="E656" s="24"/>
      <c r="F656" s="24"/>
    </row>
    <row r="657" spans="5:6" ht="15">
      <c r="E657" s="24"/>
      <c r="F657" s="24"/>
    </row>
    <row r="658" spans="5:6" ht="15">
      <c r="E658" s="24"/>
      <c r="F658" s="24"/>
    </row>
    <row r="659" spans="5:6" ht="15">
      <c r="E659" s="24"/>
      <c r="F659" s="24"/>
    </row>
    <row r="660" spans="5:6" ht="15">
      <c r="E660" s="24"/>
      <c r="F660" s="24"/>
    </row>
    <row r="661" spans="5:6" ht="15">
      <c r="E661" s="24"/>
      <c r="F661" s="24"/>
    </row>
    <row r="662" spans="5:6" ht="15">
      <c r="E662" s="24"/>
      <c r="F662" s="24"/>
    </row>
    <row r="663" spans="5:6" ht="15">
      <c r="E663" s="24"/>
      <c r="F663" s="24"/>
    </row>
    <row r="664" spans="5:6" ht="15">
      <c r="E664" s="24"/>
      <c r="F664" s="24"/>
    </row>
    <row r="665" spans="5:6" ht="15">
      <c r="E665" s="24"/>
      <c r="F665" s="24"/>
    </row>
    <row r="666" spans="5:6" ht="15">
      <c r="E666" s="24"/>
      <c r="F666" s="24"/>
    </row>
    <row r="667" spans="5:6" ht="15">
      <c r="E667" s="24"/>
      <c r="F667" s="24"/>
    </row>
    <row r="668" spans="5:6" ht="15">
      <c r="E668" s="24"/>
      <c r="F668" s="24"/>
    </row>
    <row r="669" spans="5:6" ht="15">
      <c r="E669" s="24"/>
      <c r="F669" s="24"/>
    </row>
    <row r="670" spans="5:6" ht="15">
      <c r="E670" s="24"/>
      <c r="F670" s="24"/>
    </row>
    <row r="671" spans="5:6" ht="15">
      <c r="E671" s="24"/>
      <c r="F671" s="24"/>
    </row>
    <row r="672" spans="5:6" ht="15">
      <c r="E672" s="24"/>
      <c r="F672" s="24"/>
    </row>
    <row r="673" spans="5:6" ht="15">
      <c r="E673" s="24"/>
      <c r="F673" s="24"/>
    </row>
    <row r="674" spans="5:6" ht="15">
      <c r="E674" s="24"/>
      <c r="F674" s="24"/>
    </row>
    <row r="675" spans="5:6" ht="15">
      <c r="E675" s="24"/>
      <c r="F675" s="24"/>
    </row>
    <row r="676" spans="5:6" ht="15">
      <c r="E676" s="24"/>
      <c r="F676" s="24"/>
    </row>
    <row r="677" spans="5:6" ht="15">
      <c r="E677" s="24"/>
      <c r="F677" s="24"/>
    </row>
    <row r="678" spans="5:6" ht="15">
      <c r="E678" s="24"/>
      <c r="F678" s="24"/>
    </row>
    <row r="679" spans="5:6" ht="15">
      <c r="E679" s="24"/>
      <c r="F679" s="24"/>
    </row>
    <row r="680" spans="5:6" ht="15">
      <c r="E680" s="24"/>
      <c r="F680" s="24"/>
    </row>
    <row r="681" spans="5:6" ht="15">
      <c r="E681" s="24"/>
      <c r="F681" s="24"/>
    </row>
    <row r="682" spans="5:6" ht="15">
      <c r="E682" s="24"/>
      <c r="F682" s="24"/>
    </row>
    <row r="683" spans="5:6" ht="15">
      <c r="E683" s="24"/>
      <c r="F683" s="24"/>
    </row>
    <row r="684" spans="5:6" ht="15">
      <c r="E684" s="24"/>
      <c r="F684" s="24"/>
    </row>
    <row r="685" spans="5:6" ht="15">
      <c r="E685" s="24"/>
      <c r="F685" s="24"/>
    </row>
    <row r="686" spans="5:6" ht="15">
      <c r="E686" s="24"/>
      <c r="F686" s="24"/>
    </row>
    <row r="687" spans="5:6" ht="15">
      <c r="E687" s="24"/>
      <c r="F687" s="24"/>
    </row>
    <row r="688" spans="5:6" ht="15">
      <c r="E688" s="24"/>
      <c r="F688" s="24"/>
    </row>
    <row r="689" spans="5:6" ht="15">
      <c r="E689" s="24"/>
      <c r="F689" s="24"/>
    </row>
    <row r="690" spans="5:6" ht="15">
      <c r="E690" s="24"/>
      <c r="F690" s="24"/>
    </row>
    <row r="691" spans="5:6" ht="15">
      <c r="E691" s="24"/>
      <c r="F691" s="24"/>
    </row>
    <row r="692" spans="5:6" ht="15">
      <c r="E692" s="24"/>
      <c r="F692" s="24"/>
    </row>
    <row r="693" spans="5:6" ht="15">
      <c r="E693" s="24"/>
      <c r="F693" s="24"/>
    </row>
    <row r="694" spans="5:6" ht="15">
      <c r="E694" s="24"/>
      <c r="F694" s="24"/>
    </row>
    <row r="695" spans="5:6" ht="15">
      <c r="E695" s="24"/>
      <c r="F695" s="24"/>
    </row>
    <row r="696" spans="5:6" ht="15">
      <c r="E696" s="24"/>
      <c r="F696" s="24"/>
    </row>
    <row r="697" spans="5:6" ht="15">
      <c r="E697" s="24"/>
      <c r="F697" s="24"/>
    </row>
    <row r="698" spans="5:6" ht="15">
      <c r="E698" s="24"/>
      <c r="F698" s="24"/>
    </row>
    <row r="699" spans="5:6" ht="15">
      <c r="E699" s="24"/>
      <c r="F699" s="24"/>
    </row>
    <row r="700" spans="5:6" ht="15">
      <c r="E700" s="24"/>
      <c r="F700" s="24"/>
    </row>
    <row r="701" spans="5:6" ht="15">
      <c r="E701" s="24"/>
      <c r="F701" s="24"/>
    </row>
    <row r="702" spans="5:6" ht="15">
      <c r="E702" s="24"/>
      <c r="F702" s="24"/>
    </row>
    <row r="703" spans="5:6" ht="15">
      <c r="E703" s="24"/>
      <c r="F703" s="24"/>
    </row>
    <row r="704" spans="5:6" ht="15">
      <c r="E704" s="24"/>
      <c r="F704" s="24"/>
    </row>
    <row r="705" spans="5:6" ht="15">
      <c r="E705" s="24"/>
      <c r="F705" s="24"/>
    </row>
    <row r="706" spans="5:6" ht="15">
      <c r="E706" s="24"/>
      <c r="F706" s="24"/>
    </row>
    <row r="707" spans="5:6" ht="15">
      <c r="E707" s="24"/>
      <c r="F707" s="24"/>
    </row>
    <row r="708" spans="5:6" ht="15">
      <c r="E708" s="24"/>
      <c r="F708" s="24"/>
    </row>
    <row r="709" spans="5:6" ht="15">
      <c r="E709" s="24"/>
      <c r="F709" s="24"/>
    </row>
    <row r="710" spans="5:6" ht="15">
      <c r="E710" s="24"/>
      <c r="F710" s="24"/>
    </row>
    <row r="711" spans="5:6" ht="15">
      <c r="E711" s="24"/>
      <c r="F711" s="24"/>
    </row>
    <row r="712" spans="5:6" ht="15">
      <c r="E712" s="24"/>
      <c r="F712" s="24"/>
    </row>
    <row r="713" spans="5:6" ht="15">
      <c r="E713" s="24"/>
      <c r="F713" s="24"/>
    </row>
    <row r="714" spans="5:6" ht="15">
      <c r="E714" s="24"/>
      <c r="F714" s="24"/>
    </row>
    <row r="715" spans="5:6" ht="15">
      <c r="E715" s="24"/>
      <c r="F715" s="24"/>
    </row>
    <row r="716" spans="5:6" ht="15">
      <c r="E716" s="24"/>
      <c r="F716" s="24"/>
    </row>
    <row r="717" spans="5:6" ht="15">
      <c r="E717" s="24"/>
      <c r="F717" s="24"/>
    </row>
    <row r="718" spans="5:6" ht="15">
      <c r="E718" s="24"/>
      <c r="F718" s="24"/>
    </row>
    <row r="719" spans="5:6" ht="15">
      <c r="E719" s="24"/>
      <c r="F719" s="24"/>
    </row>
    <row r="720" spans="5:6" ht="15">
      <c r="E720" s="24"/>
      <c r="F720" s="24"/>
    </row>
    <row r="721" spans="5:6" ht="15">
      <c r="E721" s="24"/>
      <c r="F721" s="24"/>
    </row>
    <row r="722" spans="5:6" ht="15">
      <c r="E722" s="24"/>
      <c r="F722" s="24"/>
    </row>
    <row r="723" spans="5:6" ht="15">
      <c r="E723" s="24"/>
      <c r="F723" s="24"/>
    </row>
    <row r="724" spans="5:6" ht="15">
      <c r="E724" s="24"/>
      <c r="F724" s="24"/>
    </row>
    <row r="725" spans="5:6" ht="15">
      <c r="E725" s="24"/>
      <c r="F725" s="24"/>
    </row>
    <row r="726" spans="5:6" ht="15">
      <c r="E726" s="24"/>
      <c r="F726" s="24"/>
    </row>
    <row r="727" spans="5:6" ht="15">
      <c r="E727" s="24"/>
      <c r="F727" s="24"/>
    </row>
    <row r="728" spans="5:6" ht="15">
      <c r="E728" s="24"/>
      <c r="F728" s="24"/>
    </row>
    <row r="729" spans="5:6" ht="15">
      <c r="E729" s="24"/>
      <c r="F729" s="24"/>
    </row>
    <row r="730" spans="5:6" ht="15">
      <c r="E730" s="24"/>
      <c r="F730" s="24"/>
    </row>
    <row r="731" spans="5:6" ht="15">
      <c r="E731" s="24"/>
      <c r="F731" s="24"/>
    </row>
    <row r="732" spans="5:6" ht="15">
      <c r="E732" s="24"/>
      <c r="F732" s="24"/>
    </row>
    <row r="733" spans="5:6" ht="15">
      <c r="E733" s="24"/>
      <c r="F733" s="24"/>
    </row>
    <row r="734" spans="5:6" ht="15">
      <c r="E734" s="24"/>
      <c r="F734" s="24"/>
    </row>
    <row r="735" spans="5:6" ht="15">
      <c r="E735" s="24"/>
      <c r="F735" s="24"/>
    </row>
    <row r="736" spans="5:6" ht="15">
      <c r="E736" s="24"/>
      <c r="F736" s="24"/>
    </row>
    <row r="737" spans="5:6" ht="15">
      <c r="E737" s="24"/>
      <c r="F737" s="24"/>
    </row>
    <row r="738" spans="5:6" ht="15">
      <c r="E738" s="24"/>
      <c r="F738" s="24"/>
    </row>
    <row r="739" spans="5:6" ht="15">
      <c r="E739" s="24"/>
      <c r="F739" s="24"/>
    </row>
    <row r="740" spans="5:6" ht="15">
      <c r="E740" s="24"/>
      <c r="F740" s="24"/>
    </row>
    <row r="741" spans="5:6" ht="15">
      <c r="E741" s="24"/>
      <c r="F741" s="24"/>
    </row>
    <row r="742" spans="5:6" ht="15">
      <c r="E742" s="24"/>
      <c r="F742" s="24"/>
    </row>
    <row r="743" spans="5:6" ht="15">
      <c r="E743" s="24"/>
      <c r="F743" s="24"/>
    </row>
    <row r="744" spans="5:6" ht="15">
      <c r="E744" s="24"/>
      <c r="F744" s="24"/>
    </row>
    <row r="745" spans="5:6" ht="15">
      <c r="E745" s="24"/>
      <c r="F745" s="24"/>
    </row>
    <row r="746" spans="5:6" ht="15">
      <c r="E746" s="24"/>
      <c r="F746" s="24"/>
    </row>
    <row r="747" spans="5:6" ht="15">
      <c r="E747" s="24"/>
      <c r="F747" s="24"/>
    </row>
    <row r="748" spans="5:6" ht="15">
      <c r="E748" s="24"/>
      <c r="F748" s="24"/>
    </row>
    <row r="749" spans="5:6" ht="15">
      <c r="E749" s="24"/>
      <c r="F749" s="24"/>
    </row>
    <row r="750" spans="5:6" ht="15">
      <c r="E750" s="24"/>
      <c r="F750" s="24"/>
    </row>
    <row r="751" spans="5:6" ht="15">
      <c r="E751" s="24"/>
      <c r="F751" s="24"/>
    </row>
    <row r="752" spans="5:6" ht="15">
      <c r="E752" s="24"/>
      <c r="F752" s="24"/>
    </row>
    <row r="753" spans="5:6" ht="15">
      <c r="E753" s="24"/>
      <c r="F753" s="24"/>
    </row>
    <row r="754" spans="5:6" ht="15">
      <c r="E754" s="24"/>
      <c r="F754" s="24"/>
    </row>
    <row r="755" spans="5:6" ht="15">
      <c r="E755" s="24"/>
      <c r="F755" s="24"/>
    </row>
    <row r="756" spans="5:6" ht="15">
      <c r="E756" s="24"/>
      <c r="F756" s="24"/>
    </row>
    <row r="757" spans="5:6" ht="15">
      <c r="E757" s="24"/>
      <c r="F757" s="24"/>
    </row>
    <row r="758" spans="5:6" ht="15">
      <c r="E758" s="24"/>
      <c r="F758" s="24"/>
    </row>
    <row r="759" spans="5:6" ht="15">
      <c r="E759" s="24"/>
      <c r="F759" s="24"/>
    </row>
    <row r="760" spans="5:6" ht="15">
      <c r="E760" s="24"/>
      <c r="F760" s="24"/>
    </row>
    <row r="761" spans="5:6" ht="15">
      <c r="E761" s="24"/>
      <c r="F761" s="24"/>
    </row>
    <row r="762" spans="5:6" ht="15">
      <c r="E762" s="24"/>
      <c r="F762" s="24"/>
    </row>
    <row r="763" spans="5:6" ht="15">
      <c r="E763" s="24"/>
      <c r="F763" s="24"/>
    </row>
    <row r="764" spans="5:6" ht="15">
      <c r="E764" s="24"/>
      <c r="F764" s="24"/>
    </row>
    <row r="765" spans="5:6" ht="15">
      <c r="E765" s="24"/>
      <c r="F765" s="24"/>
    </row>
    <row r="766" spans="5:6" ht="15">
      <c r="E766" s="24"/>
      <c r="F766" s="24"/>
    </row>
    <row r="767" spans="5:6" ht="15">
      <c r="E767" s="24"/>
      <c r="F767" s="24"/>
    </row>
    <row r="768" spans="5:6" ht="15">
      <c r="E768" s="24"/>
      <c r="F768" s="24"/>
    </row>
    <row r="769" ht="15">
      <c r="E769" s="24"/>
    </row>
    <row r="770" ht="15">
      <c r="E770" s="24"/>
    </row>
  </sheetData>
  <sheetProtection sheet="1" selectLockedCells="1"/>
  <mergeCells count="44">
    <mergeCell ref="F35:L35"/>
    <mergeCell ref="F37:L37"/>
    <mergeCell ref="F48:L48"/>
    <mergeCell ref="D32:D33"/>
    <mergeCell ref="E32:E33"/>
    <mergeCell ref="F12:L13"/>
    <mergeCell ref="F19:L20"/>
    <mergeCell ref="F15:L15"/>
    <mergeCell ref="F33:L33"/>
    <mergeCell ref="F30:L30"/>
    <mergeCell ref="A64:E66"/>
    <mergeCell ref="A67:E67"/>
    <mergeCell ref="A61:E61"/>
    <mergeCell ref="A62:E63"/>
    <mergeCell ref="D12:D13"/>
    <mergeCell ref="E12:E13"/>
    <mergeCell ref="A57:E57"/>
    <mergeCell ref="A45:E45"/>
    <mergeCell ref="A49:E49"/>
    <mergeCell ref="A51:E51"/>
    <mergeCell ref="A55:E55"/>
    <mergeCell ref="A34:E34"/>
    <mergeCell ref="A36:E36"/>
    <mergeCell ref="A38:E38"/>
    <mergeCell ref="A40:E40"/>
    <mergeCell ref="A43:E43"/>
    <mergeCell ref="B4:E4"/>
    <mergeCell ref="B5:E5"/>
    <mergeCell ref="A21:E21"/>
    <mergeCell ref="A25:E25"/>
    <mergeCell ref="A31:E31"/>
    <mergeCell ref="A14:E14"/>
    <mergeCell ref="A16:E16"/>
    <mergeCell ref="A18:E18"/>
    <mergeCell ref="A1:E1"/>
    <mergeCell ref="A2:E2"/>
    <mergeCell ref="A3:E3"/>
    <mergeCell ref="D19:D20"/>
    <mergeCell ref="E19:E20"/>
    <mergeCell ref="A60:C60"/>
    <mergeCell ref="B6:E6"/>
    <mergeCell ref="B8:E8"/>
    <mergeCell ref="A9:E9"/>
    <mergeCell ref="B7:E7"/>
  </mergeCells>
  <dataValidations count="6">
    <dataValidation showInputMessage="1" showErrorMessage="1" sqref="C13 C33"/>
    <dataValidation type="list" allowBlank="1" showInputMessage="1" showErrorMessage="1" sqref="B13 B48 B33 B30">
      <formula1>No</formula1>
    </dataValidation>
    <dataValidation type="list" showInputMessage="1" showErrorMessage="1" sqref="C15 C12">
      <formula1>perperson</formula1>
    </dataValidation>
    <dataValidation type="list" allowBlank="1" showInputMessage="1" showErrorMessage="1" sqref="C35">
      <formula1>health</formula1>
    </dataValidation>
    <dataValidation type="list" allowBlank="1" showInputMessage="1" showErrorMessage="1" sqref="C37">
      <formula1>hos</formula1>
    </dataValidation>
    <dataValidation type="list" allowBlank="1" showInputMessage="1" showErrorMessage="1" sqref="B20">
      <formula1>hours2</formula1>
    </dataValidation>
  </dataValidations>
  <printOptions/>
  <pageMargins left="0" right="0" top="0.75" bottom="0.25" header="0.5" footer="0.5"/>
  <pageSetup fitToHeight="1" fitToWidth="1" horizontalDpi="600" verticalDpi="600" orientation="portrait" scale="72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2.7109375" style="0" bestFit="1" customWidth="1"/>
    <col min="2" max="2" width="7.00390625" style="7" bestFit="1" customWidth="1"/>
    <col min="3" max="3" width="11.28125" style="0" customWidth="1"/>
    <col min="4" max="4" width="20.28125" style="6" customWidth="1"/>
  </cols>
  <sheetData>
    <row r="1" spans="1:4" ht="18">
      <c r="A1" s="161" t="s">
        <v>45</v>
      </c>
      <c r="B1" s="162"/>
      <c r="C1" s="162"/>
      <c r="D1" s="163"/>
    </row>
    <row r="2" spans="1:4" ht="15">
      <c r="A2" s="130" t="s">
        <v>72</v>
      </c>
      <c r="B2" s="131"/>
      <c r="C2" s="131"/>
      <c r="D2" s="132"/>
    </row>
    <row r="3" spans="1:4" ht="15.75">
      <c r="A3" s="127" t="s">
        <v>7</v>
      </c>
      <c r="B3" s="128"/>
      <c r="C3" s="128"/>
      <c r="D3" s="129"/>
    </row>
    <row r="4" spans="1:4" ht="15.75">
      <c r="A4" s="17" t="s">
        <v>2</v>
      </c>
      <c r="B4" s="164">
        <f>Summary!B4</f>
        <v>0</v>
      </c>
      <c r="C4" s="165"/>
      <c r="D4" s="166"/>
    </row>
    <row r="5" spans="1:4" ht="15.75">
      <c r="A5" s="9" t="s">
        <v>1</v>
      </c>
      <c r="B5" s="164">
        <f>Summary!B5</f>
        <v>0</v>
      </c>
      <c r="C5" s="165"/>
      <c r="D5" s="166"/>
    </row>
    <row r="6" spans="1:4" ht="15.75">
      <c r="A6" s="9" t="s">
        <v>42</v>
      </c>
      <c r="B6" s="164">
        <f>Summary!B6</f>
        <v>0</v>
      </c>
      <c r="C6" s="165"/>
      <c r="D6" s="166"/>
    </row>
    <row r="7" spans="1:4" ht="15.75">
      <c r="A7" s="9" t="s">
        <v>43</v>
      </c>
      <c r="B7" s="164">
        <f>Summary!B7</f>
        <v>0</v>
      </c>
      <c r="C7" s="165"/>
      <c r="D7" s="166"/>
    </row>
    <row r="8" spans="1:4" ht="15.75">
      <c r="A8" s="9" t="s">
        <v>44</v>
      </c>
      <c r="B8" s="164">
        <f>Summary!B8</f>
        <v>0</v>
      </c>
      <c r="C8" s="165"/>
      <c r="D8" s="166"/>
    </row>
    <row r="9" spans="1:4" ht="15.75">
      <c r="A9" s="170"/>
      <c r="B9" s="171"/>
      <c r="C9" s="171"/>
      <c r="D9" s="172"/>
    </row>
    <row r="10" spans="1:4" ht="47.25">
      <c r="A10" s="69" t="s">
        <v>8</v>
      </c>
      <c r="B10" s="55" t="s">
        <v>17</v>
      </c>
      <c r="C10" s="38" t="s">
        <v>33</v>
      </c>
      <c r="D10" s="38" t="s">
        <v>34</v>
      </c>
    </row>
    <row r="11" spans="1:4" ht="15.75">
      <c r="A11" s="167" t="s">
        <v>121</v>
      </c>
      <c r="B11" s="168"/>
      <c r="C11" s="168"/>
      <c r="D11" s="169"/>
    </row>
    <row r="12" spans="1:4" ht="15">
      <c r="A12" s="66" t="s">
        <v>13</v>
      </c>
      <c r="B12" s="20"/>
      <c r="C12" s="37">
        <v>150</v>
      </c>
      <c r="D12" s="21">
        <f>B12*C12</f>
        <v>0</v>
      </c>
    </row>
    <row r="13" spans="1:4" ht="15">
      <c r="A13" s="66" t="s">
        <v>9</v>
      </c>
      <c r="B13" s="20"/>
      <c r="C13" s="37">
        <v>225</v>
      </c>
      <c r="D13" s="21">
        <f>B13*C13</f>
        <v>0</v>
      </c>
    </row>
    <row r="14" spans="1:4" ht="15">
      <c r="A14" s="66" t="s">
        <v>122</v>
      </c>
      <c r="B14" s="20"/>
      <c r="C14" s="37">
        <v>300</v>
      </c>
      <c r="D14" s="21">
        <f>B14*C14</f>
        <v>0</v>
      </c>
    </row>
    <row r="15" spans="1:4" ht="15.75">
      <c r="A15" s="167" t="s">
        <v>46</v>
      </c>
      <c r="B15" s="168"/>
      <c r="C15" s="168"/>
      <c r="D15" s="169"/>
    </row>
    <row r="16" spans="1:4" ht="15">
      <c r="A16" s="66" t="s">
        <v>47</v>
      </c>
      <c r="B16" s="20"/>
      <c r="C16" s="54">
        <v>75</v>
      </c>
      <c r="D16" s="21">
        <f>B16*C16</f>
        <v>0</v>
      </c>
    </row>
    <row r="17" spans="1:4" ht="15">
      <c r="A17" s="66" t="s">
        <v>48</v>
      </c>
      <c r="B17" s="20"/>
      <c r="C17" s="54">
        <v>60</v>
      </c>
      <c r="D17" s="21">
        <f>B17*C17</f>
        <v>0</v>
      </c>
    </row>
    <row r="18" spans="1:4" ht="15">
      <c r="A18" s="66" t="s">
        <v>49</v>
      </c>
      <c r="B18" s="20"/>
      <c r="C18" s="37">
        <v>60</v>
      </c>
      <c r="D18" s="21">
        <f>B18*C18</f>
        <v>0</v>
      </c>
    </row>
    <row r="19" spans="1:4" ht="15">
      <c r="A19" s="66" t="s">
        <v>159</v>
      </c>
      <c r="B19" s="20"/>
      <c r="C19" s="37">
        <v>50</v>
      </c>
      <c r="D19" s="21">
        <f>B19*C19</f>
        <v>0</v>
      </c>
    </row>
    <row r="20" spans="1:4" ht="15.75">
      <c r="A20" s="167" t="s">
        <v>50</v>
      </c>
      <c r="B20" s="168"/>
      <c r="C20" s="168"/>
      <c r="D20" s="169"/>
    </row>
    <row r="21" spans="1:4" ht="15">
      <c r="A21" s="66" t="s">
        <v>51</v>
      </c>
      <c r="B21" s="20"/>
      <c r="C21" s="37">
        <v>100</v>
      </c>
      <c r="D21" s="21">
        <f>B21*C21</f>
        <v>0</v>
      </c>
    </row>
    <row r="22" spans="1:4" ht="15">
      <c r="A22" s="66" t="s">
        <v>69</v>
      </c>
      <c r="B22" s="20"/>
      <c r="C22" s="37">
        <v>200</v>
      </c>
      <c r="D22" s="21">
        <f>B22*C22</f>
        <v>0</v>
      </c>
    </row>
    <row r="23" spans="1:4" ht="15">
      <c r="A23" s="66" t="s">
        <v>70</v>
      </c>
      <c r="B23" s="20"/>
      <c r="C23" s="37">
        <v>50</v>
      </c>
      <c r="D23" s="21">
        <f>B23*C23</f>
        <v>0</v>
      </c>
    </row>
    <row r="24" spans="1:4" ht="15">
      <c r="A24" s="66" t="s">
        <v>71</v>
      </c>
      <c r="B24" s="20"/>
      <c r="C24" s="37">
        <v>40</v>
      </c>
      <c r="D24" s="21">
        <f>B24*C24</f>
        <v>0</v>
      </c>
    </row>
    <row r="25" spans="1:4" ht="15">
      <c r="A25" s="66" t="s">
        <v>108</v>
      </c>
      <c r="B25" s="20"/>
      <c r="C25" s="37">
        <v>15</v>
      </c>
      <c r="D25" s="21">
        <f>B25*C25</f>
        <v>0</v>
      </c>
    </row>
    <row r="26" spans="1:4" ht="15.75">
      <c r="A26" s="121" t="s">
        <v>36</v>
      </c>
      <c r="B26" s="122"/>
      <c r="C26" s="123"/>
      <c r="D26" s="53">
        <f>SUM(D12:D25)</f>
        <v>0</v>
      </c>
    </row>
    <row r="27" spans="1:4" ht="15">
      <c r="A27" s="113" t="s">
        <v>156</v>
      </c>
      <c r="B27" s="114"/>
      <c r="C27" s="114"/>
      <c r="D27" s="114"/>
    </row>
  </sheetData>
  <sheetProtection sheet="1" selectLockedCells="1"/>
  <mergeCells count="14">
    <mergeCell ref="A11:D11"/>
    <mergeCell ref="A15:D15"/>
    <mergeCell ref="A20:D20"/>
    <mergeCell ref="A26:C26"/>
    <mergeCell ref="B8:D8"/>
    <mergeCell ref="A27:D27"/>
    <mergeCell ref="A9:D9"/>
    <mergeCell ref="A1:D1"/>
    <mergeCell ref="A2:D2"/>
    <mergeCell ref="A3:D3"/>
    <mergeCell ref="B4:D4"/>
    <mergeCell ref="B5:D5"/>
    <mergeCell ref="B7:D7"/>
    <mergeCell ref="B6:D6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40" sqref="D40"/>
    </sheetView>
  </sheetViews>
  <sheetFormatPr defaultColWidth="9.140625" defaultRowHeight="12.75"/>
  <cols>
    <col min="1" max="1" width="64.421875" style="0" bestFit="1" customWidth="1"/>
    <col min="2" max="2" width="9.57421875" style="0" customWidth="1"/>
    <col min="3" max="3" width="10.421875" style="0" bestFit="1" customWidth="1"/>
    <col min="4" max="4" width="20.28125" style="0" customWidth="1"/>
  </cols>
  <sheetData>
    <row r="1" spans="1:4" ht="18">
      <c r="A1" s="161" t="s">
        <v>52</v>
      </c>
      <c r="B1" s="162"/>
      <c r="C1" s="162"/>
      <c r="D1" s="163"/>
    </row>
    <row r="2" spans="1:4" ht="18" customHeight="1">
      <c r="A2" s="130" t="s">
        <v>72</v>
      </c>
      <c r="B2" s="131"/>
      <c r="C2" s="131"/>
      <c r="D2" s="132"/>
    </row>
    <row r="3" spans="1:4" ht="15.75">
      <c r="A3" s="127" t="s">
        <v>0</v>
      </c>
      <c r="B3" s="128"/>
      <c r="C3" s="128"/>
      <c r="D3" s="129"/>
    </row>
    <row r="4" spans="1:4" ht="15.75">
      <c r="A4" s="8" t="s">
        <v>2</v>
      </c>
      <c r="B4" s="164">
        <f>Summary!B4</f>
        <v>0</v>
      </c>
      <c r="C4" s="165"/>
      <c r="D4" s="166"/>
    </row>
    <row r="5" spans="1:4" ht="15.75">
      <c r="A5" s="8" t="s">
        <v>1</v>
      </c>
      <c r="B5" s="164">
        <f>Summary!B5</f>
        <v>0</v>
      </c>
      <c r="C5" s="165"/>
      <c r="D5" s="166"/>
    </row>
    <row r="6" spans="1:4" ht="15.75">
      <c r="A6" s="8" t="s">
        <v>42</v>
      </c>
      <c r="B6" s="164">
        <f>Summary!B6</f>
        <v>0</v>
      </c>
      <c r="C6" s="165"/>
      <c r="D6" s="166"/>
    </row>
    <row r="7" spans="1:4" ht="15.75">
      <c r="A7" s="8" t="s">
        <v>43</v>
      </c>
      <c r="B7" s="164">
        <f>Summary!B7</f>
        <v>0</v>
      </c>
      <c r="C7" s="165"/>
      <c r="D7" s="166"/>
    </row>
    <row r="8" spans="1:4" ht="15.75">
      <c r="A8" s="8" t="s">
        <v>44</v>
      </c>
      <c r="B8" s="164">
        <f>Summary!B8</f>
        <v>0</v>
      </c>
      <c r="C8" s="165"/>
      <c r="D8" s="166"/>
    </row>
    <row r="9" spans="1:4" ht="15">
      <c r="A9" s="176"/>
      <c r="B9" s="176"/>
      <c r="C9" s="176"/>
      <c r="D9" s="177"/>
    </row>
    <row r="10" spans="1:4" ht="47.25" customHeight="1">
      <c r="A10" s="67" t="s">
        <v>27</v>
      </c>
      <c r="B10" s="55" t="s">
        <v>17</v>
      </c>
      <c r="C10" s="56" t="s">
        <v>33</v>
      </c>
      <c r="D10" s="56" t="s">
        <v>34</v>
      </c>
    </row>
    <row r="11" spans="1:4" ht="15.75">
      <c r="A11" s="173" t="s">
        <v>124</v>
      </c>
      <c r="B11" s="174"/>
      <c r="C11" s="174"/>
      <c r="D11" s="175"/>
    </row>
    <row r="12" spans="1:4" ht="15">
      <c r="A12" s="70" t="s">
        <v>53</v>
      </c>
      <c r="B12" s="72"/>
      <c r="C12" s="71">
        <v>35</v>
      </c>
      <c r="D12" s="73">
        <f>B12*C12</f>
        <v>0</v>
      </c>
    </row>
    <row r="13" spans="1:4" ht="15">
      <c r="A13" s="70" t="s">
        <v>54</v>
      </c>
      <c r="B13" s="72"/>
      <c r="C13" s="71">
        <v>20</v>
      </c>
      <c r="D13" s="73">
        <f aca="true" t="shared" si="0" ref="D13:D55">B13*C13</f>
        <v>0</v>
      </c>
    </row>
    <row r="14" spans="1:4" ht="15">
      <c r="A14" s="70" t="s">
        <v>55</v>
      </c>
      <c r="B14" s="72"/>
      <c r="C14" s="71">
        <v>15</v>
      </c>
      <c r="D14" s="73">
        <f t="shared" si="0"/>
        <v>0</v>
      </c>
    </row>
    <row r="15" spans="1:4" ht="15">
      <c r="A15" s="70" t="s">
        <v>56</v>
      </c>
      <c r="B15" s="72"/>
      <c r="C15" s="71">
        <v>50</v>
      </c>
      <c r="D15" s="73">
        <f t="shared" si="0"/>
        <v>0</v>
      </c>
    </row>
    <row r="16" spans="1:4" ht="15">
      <c r="A16" s="70" t="s">
        <v>74</v>
      </c>
      <c r="B16" s="72"/>
      <c r="C16" s="71">
        <v>50</v>
      </c>
      <c r="D16" s="73">
        <f t="shared" si="0"/>
        <v>0</v>
      </c>
    </row>
    <row r="17" spans="1:4" ht="15.75">
      <c r="A17" s="173" t="s">
        <v>57</v>
      </c>
      <c r="B17" s="174"/>
      <c r="C17" s="174"/>
      <c r="D17" s="175"/>
    </row>
    <row r="18" spans="1:4" ht="15">
      <c r="A18" s="70" t="s">
        <v>75</v>
      </c>
      <c r="B18" s="72"/>
      <c r="C18" s="71">
        <v>75</v>
      </c>
      <c r="D18" s="73">
        <f t="shared" si="0"/>
        <v>0</v>
      </c>
    </row>
    <row r="19" spans="1:4" ht="15">
      <c r="A19" s="70" t="s">
        <v>125</v>
      </c>
      <c r="B19" s="72"/>
      <c r="C19" s="71">
        <v>35</v>
      </c>
      <c r="D19" s="73">
        <f t="shared" si="0"/>
        <v>0</v>
      </c>
    </row>
    <row r="20" spans="1:4" ht="15">
      <c r="A20" s="70" t="s">
        <v>58</v>
      </c>
      <c r="B20" s="72"/>
      <c r="C20" s="71">
        <v>80</v>
      </c>
      <c r="D20" s="73">
        <f t="shared" si="0"/>
        <v>0</v>
      </c>
    </row>
    <row r="21" spans="1:4" ht="15">
      <c r="A21" s="70" t="s">
        <v>76</v>
      </c>
      <c r="B21" s="72"/>
      <c r="C21" s="71">
        <v>25</v>
      </c>
      <c r="D21" s="73">
        <f t="shared" si="0"/>
        <v>0</v>
      </c>
    </row>
    <row r="22" spans="1:4" ht="15">
      <c r="A22" s="70" t="s">
        <v>77</v>
      </c>
      <c r="B22" s="72"/>
      <c r="C22" s="71">
        <v>10</v>
      </c>
      <c r="D22" s="73">
        <f t="shared" si="0"/>
        <v>0</v>
      </c>
    </row>
    <row r="23" spans="1:4" ht="15.75">
      <c r="A23" s="118" t="s">
        <v>59</v>
      </c>
      <c r="B23" s="119"/>
      <c r="C23" s="119"/>
      <c r="D23" s="120"/>
    </row>
    <row r="24" spans="1:4" ht="15" customHeight="1">
      <c r="A24" s="66" t="s">
        <v>79</v>
      </c>
      <c r="B24" s="72"/>
      <c r="C24" s="71">
        <v>175</v>
      </c>
      <c r="D24" s="73">
        <f t="shared" si="0"/>
        <v>0</v>
      </c>
    </row>
    <row r="25" spans="1:4" ht="15" customHeight="1">
      <c r="A25" s="66" t="s">
        <v>78</v>
      </c>
      <c r="B25" s="72"/>
      <c r="C25" s="71">
        <v>125</v>
      </c>
      <c r="D25" s="73">
        <f t="shared" si="0"/>
        <v>0</v>
      </c>
    </row>
    <row r="26" spans="1:4" ht="15.75">
      <c r="A26" s="118" t="s">
        <v>60</v>
      </c>
      <c r="B26" s="119"/>
      <c r="C26" s="119"/>
      <c r="D26" s="120"/>
    </row>
    <row r="27" spans="1:4" ht="15" customHeight="1">
      <c r="A27" s="66" t="s">
        <v>80</v>
      </c>
      <c r="B27" s="72"/>
      <c r="C27" s="71">
        <v>10</v>
      </c>
      <c r="D27" s="73">
        <f t="shared" si="0"/>
        <v>0</v>
      </c>
    </row>
    <row r="28" spans="1:4" ht="15" customHeight="1">
      <c r="A28" s="66" t="s">
        <v>81</v>
      </c>
      <c r="B28" s="72"/>
      <c r="C28" s="71">
        <v>15</v>
      </c>
      <c r="D28" s="73">
        <f t="shared" si="0"/>
        <v>0</v>
      </c>
    </row>
    <row r="29" spans="1:4" ht="15" customHeight="1">
      <c r="A29" s="66" t="s">
        <v>82</v>
      </c>
      <c r="B29" s="72"/>
      <c r="C29" s="71">
        <v>20</v>
      </c>
      <c r="D29" s="73">
        <f t="shared" si="0"/>
        <v>0</v>
      </c>
    </row>
    <row r="30" spans="1:4" ht="15" customHeight="1">
      <c r="A30" s="66" t="s">
        <v>83</v>
      </c>
      <c r="B30" s="72"/>
      <c r="C30" s="71">
        <v>25</v>
      </c>
      <c r="D30" s="73">
        <f t="shared" si="0"/>
        <v>0</v>
      </c>
    </row>
    <row r="31" spans="1:4" ht="15" customHeight="1">
      <c r="A31" s="66" t="s">
        <v>84</v>
      </c>
      <c r="B31" s="72"/>
      <c r="C31" s="71">
        <v>75</v>
      </c>
      <c r="D31" s="73">
        <f t="shared" si="0"/>
        <v>0</v>
      </c>
    </row>
    <row r="32" spans="1:4" ht="15.75">
      <c r="A32" s="118" t="s">
        <v>61</v>
      </c>
      <c r="B32" s="119"/>
      <c r="C32" s="119"/>
      <c r="D32" s="120"/>
    </row>
    <row r="33" spans="1:4" ht="15" customHeight="1">
      <c r="A33" s="66" t="s">
        <v>62</v>
      </c>
      <c r="B33" s="72"/>
      <c r="C33" s="71">
        <v>125</v>
      </c>
      <c r="D33" s="73">
        <f t="shared" si="0"/>
        <v>0</v>
      </c>
    </row>
    <row r="34" spans="1:4" ht="15" customHeight="1">
      <c r="A34" s="66" t="s">
        <v>85</v>
      </c>
      <c r="B34" s="72"/>
      <c r="C34" s="71">
        <v>50</v>
      </c>
      <c r="D34" s="73">
        <f t="shared" si="0"/>
        <v>0</v>
      </c>
    </row>
    <row r="35" spans="1:4" ht="15" customHeight="1">
      <c r="A35" s="66" t="s">
        <v>86</v>
      </c>
      <c r="B35" s="72"/>
      <c r="C35" s="71">
        <v>0.1</v>
      </c>
      <c r="D35" s="73">
        <f t="shared" si="0"/>
        <v>0</v>
      </c>
    </row>
    <row r="36" spans="1:4" ht="15.75">
      <c r="A36" s="118" t="s">
        <v>160</v>
      </c>
      <c r="B36" s="119"/>
      <c r="C36" s="119"/>
      <c r="D36" s="120"/>
    </row>
    <row r="37" spans="1:4" ht="15" customHeight="1">
      <c r="A37" s="66" t="s">
        <v>89</v>
      </c>
      <c r="B37" s="72"/>
      <c r="C37" s="71">
        <v>0.1</v>
      </c>
      <c r="D37" s="73">
        <f t="shared" si="0"/>
        <v>0</v>
      </c>
    </row>
    <row r="38" spans="1:4" ht="15" customHeight="1">
      <c r="A38" s="66" t="s">
        <v>88</v>
      </c>
      <c r="B38" s="92"/>
      <c r="C38" s="71">
        <v>0.1</v>
      </c>
      <c r="D38" s="73">
        <f t="shared" si="0"/>
        <v>0</v>
      </c>
    </row>
    <row r="39" spans="1:4" ht="15" customHeight="1">
      <c r="A39" s="66" t="s">
        <v>87</v>
      </c>
      <c r="B39" s="72"/>
      <c r="C39" s="71">
        <v>25</v>
      </c>
      <c r="D39" s="73">
        <f t="shared" si="0"/>
        <v>0</v>
      </c>
    </row>
    <row r="40" spans="1:4" ht="15" customHeight="1">
      <c r="A40" s="66" t="s">
        <v>152</v>
      </c>
      <c r="B40" s="93"/>
      <c r="C40" s="93"/>
      <c r="D40" s="92"/>
    </row>
    <row r="41" spans="1:4" ht="15" customHeight="1">
      <c r="A41" s="66" t="s">
        <v>90</v>
      </c>
      <c r="B41" s="72"/>
      <c r="C41" s="71">
        <v>40</v>
      </c>
      <c r="D41" s="73">
        <f t="shared" si="0"/>
        <v>0</v>
      </c>
    </row>
    <row r="42" spans="1:4" ht="15" customHeight="1">
      <c r="A42" s="66" t="s">
        <v>153</v>
      </c>
      <c r="B42" s="93"/>
      <c r="C42" s="93"/>
      <c r="D42" s="92"/>
    </row>
    <row r="43" spans="1:4" ht="15" customHeight="1">
      <c r="A43" s="66" t="s">
        <v>63</v>
      </c>
      <c r="B43" s="72"/>
      <c r="C43" s="71">
        <v>580</v>
      </c>
      <c r="D43" s="73">
        <f t="shared" si="0"/>
        <v>0</v>
      </c>
    </row>
    <row r="44" spans="1:4" ht="15" customHeight="1">
      <c r="A44" s="66" t="s">
        <v>64</v>
      </c>
      <c r="B44" s="72"/>
      <c r="C44" s="71">
        <v>200</v>
      </c>
      <c r="D44" s="73">
        <f t="shared" si="0"/>
        <v>0</v>
      </c>
    </row>
    <row r="45" spans="1:4" ht="15" customHeight="1">
      <c r="A45" s="66" t="s">
        <v>97</v>
      </c>
      <c r="B45" s="72"/>
      <c r="C45" s="71">
        <v>10</v>
      </c>
      <c r="D45" s="73">
        <f t="shared" si="0"/>
        <v>0</v>
      </c>
    </row>
    <row r="46" spans="1:4" ht="15" customHeight="1">
      <c r="A46" s="66" t="s">
        <v>91</v>
      </c>
      <c r="B46" s="72"/>
      <c r="C46" s="71">
        <v>15</v>
      </c>
      <c r="D46" s="73">
        <f t="shared" si="0"/>
        <v>0</v>
      </c>
    </row>
    <row r="47" spans="1:4" ht="15" customHeight="1">
      <c r="A47" s="66" t="s">
        <v>126</v>
      </c>
      <c r="B47" s="72"/>
      <c r="C47" s="71">
        <v>5</v>
      </c>
      <c r="D47" s="73">
        <f t="shared" si="0"/>
        <v>0</v>
      </c>
    </row>
    <row r="48" spans="1:4" ht="15" customHeight="1">
      <c r="A48" s="66" t="s">
        <v>92</v>
      </c>
      <c r="B48" s="72"/>
      <c r="C48" s="71">
        <v>3</v>
      </c>
      <c r="D48" s="73">
        <f t="shared" si="0"/>
        <v>0</v>
      </c>
    </row>
    <row r="49" spans="1:4" ht="15" customHeight="1">
      <c r="A49" s="66" t="s">
        <v>98</v>
      </c>
      <c r="B49" s="72"/>
      <c r="C49" s="71">
        <v>3</v>
      </c>
      <c r="D49" s="73">
        <f t="shared" si="0"/>
        <v>0</v>
      </c>
    </row>
    <row r="50" spans="1:4" ht="15" customHeight="1">
      <c r="A50" s="66" t="s">
        <v>161</v>
      </c>
      <c r="B50" s="72"/>
      <c r="C50" s="71">
        <v>3</v>
      </c>
      <c r="D50" s="73">
        <f t="shared" si="0"/>
        <v>0</v>
      </c>
    </row>
    <row r="51" spans="1:4" ht="15" customHeight="1">
      <c r="A51" s="66" t="s">
        <v>99</v>
      </c>
      <c r="B51" s="72"/>
      <c r="C51" s="71">
        <v>3</v>
      </c>
      <c r="D51" s="73">
        <f t="shared" si="0"/>
        <v>0</v>
      </c>
    </row>
    <row r="52" spans="1:4" ht="15" customHeight="1">
      <c r="A52" s="66" t="s">
        <v>93</v>
      </c>
      <c r="B52" s="72"/>
      <c r="C52" s="71">
        <v>20</v>
      </c>
      <c r="D52" s="73">
        <f t="shared" si="0"/>
        <v>0</v>
      </c>
    </row>
    <row r="53" spans="1:4" ht="15" customHeight="1">
      <c r="A53" s="66" t="s">
        <v>94</v>
      </c>
      <c r="B53" s="72"/>
      <c r="C53" s="71">
        <v>20</v>
      </c>
      <c r="D53" s="73">
        <f t="shared" si="0"/>
        <v>0</v>
      </c>
    </row>
    <row r="54" spans="1:4" ht="15" customHeight="1">
      <c r="A54" s="66" t="s">
        <v>95</v>
      </c>
      <c r="B54" s="72"/>
      <c r="C54" s="71">
        <v>3</v>
      </c>
      <c r="D54" s="73">
        <f t="shared" si="0"/>
        <v>0</v>
      </c>
    </row>
    <row r="55" spans="1:4" ht="15" customHeight="1">
      <c r="A55" s="66" t="s">
        <v>96</v>
      </c>
      <c r="B55" s="72"/>
      <c r="C55" s="71">
        <v>5</v>
      </c>
      <c r="D55" s="73">
        <f t="shared" si="0"/>
        <v>0</v>
      </c>
    </row>
    <row r="56" spans="1:4" ht="15.75">
      <c r="A56" s="121" t="s">
        <v>36</v>
      </c>
      <c r="B56" s="122"/>
      <c r="C56" s="123"/>
      <c r="D56" s="56">
        <f>SUM(D37:D55)+SUM(D33:D35)+SUM(D27:D31)+SUM(D24:D25)+SUM(D18:D22)+SUM(D12:D16)</f>
        <v>0</v>
      </c>
    </row>
    <row r="57" spans="1:4" ht="15">
      <c r="A57" s="113" t="s">
        <v>156</v>
      </c>
      <c r="B57" s="114"/>
      <c r="C57" s="114"/>
      <c r="D57" s="114"/>
    </row>
  </sheetData>
  <sheetProtection sheet="1" objects="1" scenarios="1" selectLockedCells="1"/>
  <mergeCells count="17">
    <mergeCell ref="B8:D8"/>
    <mergeCell ref="B7:D7"/>
    <mergeCell ref="A1:D1"/>
    <mergeCell ref="A2:D2"/>
    <mergeCell ref="A3:D3"/>
    <mergeCell ref="A9:D9"/>
    <mergeCell ref="B6:D6"/>
    <mergeCell ref="B4:D4"/>
    <mergeCell ref="B5:D5"/>
    <mergeCell ref="A56:C56"/>
    <mergeCell ref="A23:D23"/>
    <mergeCell ref="A11:D11"/>
    <mergeCell ref="A17:D17"/>
    <mergeCell ref="A57:D57"/>
    <mergeCell ref="A26:D26"/>
    <mergeCell ref="A32:D32"/>
    <mergeCell ref="A36:D36"/>
  </mergeCells>
  <dataValidations count="1">
    <dataValidation showInputMessage="1" showErrorMessage="1" sqref="C14:C16 C20:C22"/>
  </dataValidations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P2" sqref="P2:P102"/>
    </sheetView>
  </sheetViews>
  <sheetFormatPr defaultColWidth="9.140625" defaultRowHeight="12.75"/>
  <cols>
    <col min="2" max="2" width="16.140625" style="0" bestFit="1" customWidth="1"/>
    <col min="3" max="3" width="10.00390625" style="0" bestFit="1" customWidth="1"/>
  </cols>
  <sheetData>
    <row r="1" spans="1:11" ht="12.75">
      <c r="A1" s="11" t="s">
        <v>104</v>
      </c>
      <c r="B1" s="11"/>
      <c r="C1" s="30" t="s">
        <v>105</v>
      </c>
      <c r="E1" s="29" t="s">
        <v>110</v>
      </c>
      <c r="G1" s="29" t="s">
        <v>118</v>
      </c>
      <c r="I1" s="29" t="s">
        <v>119</v>
      </c>
      <c r="K1" s="29" t="s">
        <v>141</v>
      </c>
    </row>
    <row r="2" spans="1:16" ht="12.75">
      <c r="A2" s="29" t="s">
        <v>102</v>
      </c>
      <c r="C2" s="6" t="s">
        <v>101</v>
      </c>
      <c r="E2">
        <v>50</v>
      </c>
      <c r="G2">
        <v>75</v>
      </c>
      <c r="I2">
        <v>150</v>
      </c>
      <c r="K2" s="7">
        <v>1</v>
      </c>
      <c r="N2">
        <v>75</v>
      </c>
      <c r="P2">
        <v>150</v>
      </c>
    </row>
    <row r="3" spans="1:16" ht="12.75">
      <c r="A3" s="29" t="s">
        <v>103</v>
      </c>
      <c r="C3" s="6" t="s">
        <v>106</v>
      </c>
      <c r="E3">
        <v>51</v>
      </c>
      <c r="G3">
        <v>100</v>
      </c>
      <c r="I3">
        <v>175</v>
      </c>
      <c r="K3" s="7">
        <v>2</v>
      </c>
      <c r="N3">
        <v>76</v>
      </c>
      <c r="P3">
        <v>151</v>
      </c>
    </row>
    <row r="4" spans="3:16" ht="12.75">
      <c r="C4" s="6" t="s">
        <v>107</v>
      </c>
      <c r="E4">
        <v>52</v>
      </c>
      <c r="G4">
        <v>125</v>
      </c>
      <c r="I4">
        <v>200</v>
      </c>
      <c r="K4" s="7">
        <v>3</v>
      </c>
      <c r="N4">
        <v>77</v>
      </c>
      <c r="P4">
        <v>152</v>
      </c>
    </row>
    <row r="5" spans="5:16" ht="12.75">
      <c r="E5">
        <v>53</v>
      </c>
      <c r="I5">
        <v>225</v>
      </c>
      <c r="K5" s="7">
        <v>4</v>
      </c>
      <c r="N5">
        <v>78</v>
      </c>
      <c r="P5">
        <v>153</v>
      </c>
    </row>
    <row r="6" spans="5:16" ht="12.75">
      <c r="E6">
        <v>54</v>
      </c>
      <c r="I6">
        <v>250</v>
      </c>
      <c r="K6" s="7">
        <v>5</v>
      </c>
      <c r="N6">
        <v>79</v>
      </c>
      <c r="P6">
        <v>154</v>
      </c>
    </row>
    <row r="7" spans="5:16" ht="12.75">
      <c r="E7">
        <v>55</v>
      </c>
      <c r="K7" s="7">
        <v>6</v>
      </c>
      <c r="N7">
        <v>80</v>
      </c>
      <c r="P7">
        <v>155</v>
      </c>
    </row>
    <row r="8" spans="5:16" ht="12.75">
      <c r="E8">
        <v>56</v>
      </c>
      <c r="K8" s="7">
        <v>7</v>
      </c>
      <c r="N8">
        <v>81</v>
      </c>
      <c r="P8">
        <v>156</v>
      </c>
    </row>
    <row r="9" spans="5:16" ht="12.75">
      <c r="E9">
        <v>57</v>
      </c>
      <c r="K9" s="7">
        <v>8</v>
      </c>
      <c r="N9">
        <v>82</v>
      </c>
      <c r="P9">
        <v>157</v>
      </c>
    </row>
    <row r="10" spans="5:16" ht="12.75">
      <c r="E10">
        <v>58</v>
      </c>
      <c r="K10" s="7">
        <v>9</v>
      </c>
      <c r="N10">
        <v>83</v>
      </c>
      <c r="P10">
        <v>158</v>
      </c>
    </row>
    <row r="11" spans="5:16" ht="12.75">
      <c r="E11">
        <v>59</v>
      </c>
      <c r="K11" s="7">
        <v>10</v>
      </c>
      <c r="N11">
        <v>84</v>
      </c>
      <c r="P11">
        <v>159</v>
      </c>
    </row>
    <row r="12" spans="5:16" ht="12.75">
      <c r="E12">
        <v>60</v>
      </c>
      <c r="K12" s="7">
        <v>11</v>
      </c>
      <c r="N12">
        <v>85</v>
      </c>
      <c r="P12">
        <v>160</v>
      </c>
    </row>
    <row r="13" spans="5:16" ht="12.75">
      <c r="E13">
        <v>61</v>
      </c>
      <c r="K13" s="7">
        <v>12</v>
      </c>
      <c r="N13">
        <v>86</v>
      </c>
      <c r="P13">
        <v>161</v>
      </c>
    </row>
    <row r="14" spans="5:16" ht="12.75">
      <c r="E14">
        <v>62</v>
      </c>
      <c r="K14" s="90" t="s">
        <v>142</v>
      </c>
      <c r="N14">
        <v>87</v>
      </c>
      <c r="P14">
        <v>162</v>
      </c>
    </row>
    <row r="15" spans="5:16" ht="12.75">
      <c r="E15">
        <v>63</v>
      </c>
      <c r="N15">
        <v>88</v>
      </c>
      <c r="P15">
        <v>163</v>
      </c>
    </row>
    <row r="16" spans="5:16" ht="12.75">
      <c r="E16">
        <v>64</v>
      </c>
      <c r="N16">
        <v>89</v>
      </c>
      <c r="P16">
        <v>164</v>
      </c>
    </row>
    <row r="17" spans="5:16" ht="12.75">
      <c r="E17">
        <v>65</v>
      </c>
      <c r="N17">
        <v>90</v>
      </c>
      <c r="P17">
        <v>165</v>
      </c>
    </row>
    <row r="18" spans="5:16" ht="12.75">
      <c r="E18">
        <v>66</v>
      </c>
      <c r="N18">
        <v>91</v>
      </c>
      <c r="P18">
        <v>166</v>
      </c>
    </row>
    <row r="19" spans="5:16" ht="12.75">
      <c r="E19">
        <v>67</v>
      </c>
      <c r="N19">
        <v>92</v>
      </c>
      <c r="P19">
        <v>167</v>
      </c>
    </row>
    <row r="20" spans="5:16" ht="12.75">
      <c r="E20">
        <v>68</v>
      </c>
      <c r="N20">
        <v>93</v>
      </c>
      <c r="P20">
        <v>168</v>
      </c>
    </row>
    <row r="21" spans="5:16" ht="12.75">
      <c r="E21">
        <v>69</v>
      </c>
      <c r="N21">
        <v>94</v>
      </c>
      <c r="P21">
        <v>169</v>
      </c>
    </row>
    <row r="22" spans="5:16" ht="12.75">
      <c r="E22">
        <v>70</v>
      </c>
      <c r="N22">
        <v>95</v>
      </c>
      <c r="P22">
        <v>170</v>
      </c>
    </row>
    <row r="23" spans="5:16" ht="12.75">
      <c r="E23">
        <v>71</v>
      </c>
      <c r="N23">
        <v>96</v>
      </c>
      <c r="P23">
        <v>171</v>
      </c>
    </row>
    <row r="24" spans="5:16" ht="12.75">
      <c r="E24">
        <v>72</v>
      </c>
      <c r="N24">
        <v>97</v>
      </c>
      <c r="P24">
        <v>172</v>
      </c>
    </row>
    <row r="25" spans="5:16" ht="12.75">
      <c r="E25">
        <v>73</v>
      </c>
      <c r="N25">
        <v>98</v>
      </c>
      <c r="P25">
        <v>173</v>
      </c>
    </row>
    <row r="26" spans="5:16" ht="12.75">
      <c r="E26">
        <v>74</v>
      </c>
      <c r="N26">
        <v>99</v>
      </c>
      <c r="P26">
        <v>174</v>
      </c>
    </row>
    <row r="27" spans="5:16" ht="12.75">
      <c r="E27">
        <v>75</v>
      </c>
      <c r="N27">
        <v>100</v>
      </c>
      <c r="P27">
        <v>175</v>
      </c>
    </row>
    <row r="28" spans="14:16" ht="12.75">
      <c r="N28">
        <v>101</v>
      </c>
      <c r="P28">
        <v>176</v>
      </c>
    </row>
    <row r="29" spans="14:16" ht="12.75">
      <c r="N29">
        <v>102</v>
      </c>
      <c r="P29">
        <v>177</v>
      </c>
    </row>
    <row r="30" spans="14:16" ht="12.75">
      <c r="N30">
        <v>103</v>
      </c>
      <c r="P30">
        <v>178</v>
      </c>
    </row>
    <row r="31" spans="14:16" ht="12.75">
      <c r="N31">
        <v>104</v>
      </c>
      <c r="P31">
        <v>179</v>
      </c>
    </row>
    <row r="32" spans="14:16" ht="12.75">
      <c r="N32">
        <v>105</v>
      </c>
      <c r="P32">
        <v>180</v>
      </c>
    </row>
    <row r="33" spans="14:16" ht="12.75">
      <c r="N33">
        <v>106</v>
      </c>
      <c r="P33">
        <v>181</v>
      </c>
    </row>
    <row r="34" spans="14:16" ht="12.75">
      <c r="N34">
        <v>107</v>
      </c>
      <c r="P34">
        <v>182</v>
      </c>
    </row>
    <row r="35" spans="14:16" ht="12.75">
      <c r="N35">
        <v>108</v>
      </c>
      <c r="P35">
        <v>183</v>
      </c>
    </row>
    <row r="36" spans="14:16" ht="12.75">
      <c r="N36">
        <v>109</v>
      </c>
      <c r="P36">
        <v>184</v>
      </c>
    </row>
    <row r="37" spans="14:16" ht="12.75">
      <c r="N37">
        <v>110</v>
      </c>
      <c r="P37">
        <v>185</v>
      </c>
    </row>
    <row r="38" spans="14:16" ht="12.75">
      <c r="N38">
        <v>111</v>
      </c>
      <c r="P38">
        <v>186</v>
      </c>
    </row>
    <row r="39" spans="14:16" ht="12.75">
      <c r="N39">
        <v>112</v>
      </c>
      <c r="P39">
        <v>187</v>
      </c>
    </row>
    <row r="40" spans="14:16" ht="12.75">
      <c r="N40">
        <v>113</v>
      </c>
      <c r="P40">
        <v>188</v>
      </c>
    </row>
    <row r="41" spans="14:16" ht="12.75">
      <c r="N41">
        <v>114</v>
      </c>
      <c r="P41">
        <v>189</v>
      </c>
    </row>
    <row r="42" spans="14:16" ht="12.75">
      <c r="N42">
        <v>115</v>
      </c>
      <c r="P42">
        <v>190</v>
      </c>
    </row>
    <row r="43" spans="14:16" ht="12.75">
      <c r="N43">
        <v>116</v>
      </c>
      <c r="P43">
        <v>191</v>
      </c>
    </row>
    <row r="44" spans="14:16" ht="12.75">
      <c r="N44">
        <v>117</v>
      </c>
      <c r="P44">
        <v>192</v>
      </c>
    </row>
    <row r="45" spans="14:16" ht="12.75">
      <c r="N45">
        <v>118</v>
      </c>
      <c r="P45">
        <v>193</v>
      </c>
    </row>
    <row r="46" spans="14:16" ht="12.75">
      <c r="N46">
        <v>119</v>
      </c>
      <c r="P46">
        <v>194</v>
      </c>
    </row>
    <row r="47" spans="14:16" ht="12.75">
      <c r="N47">
        <v>120</v>
      </c>
      <c r="P47">
        <v>195</v>
      </c>
    </row>
    <row r="48" spans="14:16" ht="12.75">
      <c r="N48">
        <v>121</v>
      </c>
      <c r="P48">
        <v>196</v>
      </c>
    </row>
    <row r="49" spans="14:16" ht="12.75">
      <c r="N49">
        <v>122</v>
      </c>
      <c r="P49">
        <v>197</v>
      </c>
    </row>
    <row r="50" spans="14:16" ht="12.75">
      <c r="N50">
        <v>123</v>
      </c>
      <c r="P50">
        <v>198</v>
      </c>
    </row>
    <row r="51" spans="14:16" ht="12.75">
      <c r="N51">
        <v>124</v>
      </c>
      <c r="P51">
        <v>199</v>
      </c>
    </row>
    <row r="52" spans="14:16" ht="12.75">
      <c r="N52">
        <v>125</v>
      </c>
      <c r="P52">
        <v>200</v>
      </c>
    </row>
    <row r="53" ht="12.75">
      <c r="P53">
        <v>201</v>
      </c>
    </row>
    <row r="54" ht="12.75">
      <c r="P54">
        <v>202</v>
      </c>
    </row>
    <row r="55" ht="12.75">
      <c r="P55">
        <v>203</v>
      </c>
    </row>
    <row r="56" ht="12.75">
      <c r="P56">
        <v>204</v>
      </c>
    </row>
    <row r="57" ht="12.75">
      <c r="P57">
        <v>205</v>
      </c>
    </row>
    <row r="58" ht="12.75">
      <c r="P58">
        <v>206</v>
      </c>
    </row>
    <row r="59" ht="12.75">
      <c r="P59">
        <v>207</v>
      </c>
    </row>
    <row r="60" ht="12.75">
      <c r="P60">
        <v>208</v>
      </c>
    </row>
    <row r="61" ht="12.75">
      <c r="P61">
        <v>209</v>
      </c>
    </row>
    <row r="62" ht="12.75">
      <c r="P62">
        <v>210</v>
      </c>
    </row>
    <row r="63" ht="12.75">
      <c r="P63">
        <v>211</v>
      </c>
    </row>
    <row r="64" ht="12.75">
      <c r="P64">
        <v>212</v>
      </c>
    </row>
    <row r="65" ht="12.75">
      <c r="P65">
        <v>213</v>
      </c>
    </row>
    <row r="66" ht="12.75">
      <c r="P66">
        <v>214</v>
      </c>
    </row>
    <row r="67" ht="12.75">
      <c r="P67">
        <v>215</v>
      </c>
    </row>
    <row r="68" ht="12.75">
      <c r="P68">
        <v>216</v>
      </c>
    </row>
    <row r="69" ht="12.75">
      <c r="P69">
        <v>217</v>
      </c>
    </row>
    <row r="70" ht="12.75">
      <c r="P70">
        <v>218</v>
      </c>
    </row>
    <row r="71" ht="12.75">
      <c r="P71">
        <v>219</v>
      </c>
    </row>
    <row r="72" ht="12.75">
      <c r="P72">
        <v>220</v>
      </c>
    </row>
    <row r="73" ht="12.75">
      <c r="P73">
        <v>221</v>
      </c>
    </row>
    <row r="74" ht="12.75">
      <c r="P74">
        <v>222</v>
      </c>
    </row>
    <row r="75" ht="12.75">
      <c r="P75">
        <v>223</v>
      </c>
    </row>
    <row r="76" ht="12.75">
      <c r="P76">
        <v>224</v>
      </c>
    </row>
    <row r="77" ht="12.75">
      <c r="P77">
        <v>225</v>
      </c>
    </row>
    <row r="78" ht="12.75">
      <c r="P78">
        <v>226</v>
      </c>
    </row>
    <row r="79" ht="12.75">
      <c r="P79">
        <v>227</v>
      </c>
    </row>
    <row r="80" ht="12.75">
      <c r="P80">
        <v>228</v>
      </c>
    </row>
    <row r="81" ht="12.75">
      <c r="P81">
        <v>229</v>
      </c>
    </row>
    <row r="82" ht="12.75">
      <c r="P82">
        <v>230</v>
      </c>
    </row>
    <row r="83" ht="12.75">
      <c r="P83">
        <v>231</v>
      </c>
    </row>
    <row r="84" ht="12.75">
      <c r="P84">
        <v>232</v>
      </c>
    </row>
    <row r="85" ht="12.75">
      <c r="P85">
        <v>233</v>
      </c>
    </row>
    <row r="86" ht="12.75">
      <c r="P86">
        <v>234</v>
      </c>
    </row>
    <row r="87" ht="12.75">
      <c r="P87">
        <v>235</v>
      </c>
    </row>
    <row r="88" ht="12.75">
      <c r="P88">
        <v>236</v>
      </c>
    </row>
    <row r="89" ht="12.75">
      <c r="P89">
        <v>237</v>
      </c>
    </row>
    <row r="90" ht="12.75">
      <c r="P90">
        <v>238</v>
      </c>
    </row>
    <row r="91" ht="12.75">
      <c r="P91">
        <v>239</v>
      </c>
    </row>
    <row r="92" ht="12.75">
      <c r="P92">
        <v>240</v>
      </c>
    </row>
    <row r="93" ht="12.75">
      <c r="P93">
        <v>241</v>
      </c>
    </row>
    <row r="94" ht="12.75">
      <c r="P94">
        <v>242</v>
      </c>
    </row>
    <row r="95" ht="12.75">
      <c r="P95">
        <v>243</v>
      </c>
    </row>
    <row r="96" ht="12.75">
      <c r="P96">
        <v>244</v>
      </c>
    </row>
    <row r="97" ht="12.75">
      <c r="P97">
        <v>245</v>
      </c>
    </row>
    <row r="98" ht="12.75">
      <c r="P98">
        <v>246</v>
      </c>
    </row>
    <row r="99" ht="12.75">
      <c r="P99">
        <v>247</v>
      </c>
    </row>
    <row r="100" ht="12.75">
      <c r="P100">
        <v>248</v>
      </c>
    </row>
    <row r="101" ht="12.75">
      <c r="P101">
        <v>249</v>
      </c>
    </row>
    <row r="102" ht="12.75">
      <c r="P102">
        <v>250</v>
      </c>
    </row>
  </sheetData>
  <sheetProtection/>
  <printOptions/>
  <pageMargins left="0.7" right="0.7" top="0.75" bottom="0.75" header="0.3" footer="0.3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Water Works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Simons</dc:creator>
  <cp:keywords/>
  <dc:description/>
  <cp:lastModifiedBy>Alan W Sleeper</cp:lastModifiedBy>
  <cp:lastPrinted>2011-01-04T17:37:32Z</cp:lastPrinted>
  <dcterms:created xsi:type="dcterms:W3CDTF">2010-12-03T13:07:16Z</dcterms:created>
  <dcterms:modified xsi:type="dcterms:W3CDTF">2020-11-06T15:01:11Z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46c87f6-c46e-48eb-b7ce-d3a4a7d30611_Enabled">
    <vt:lpwstr>True</vt:lpwstr>
  </property>
  <property fmtid="{D5CDD505-2E9C-101B-9397-08002B2CF9AE}" pid="3" name="MSIP_Label_846c87f6-c46e-48eb-b7ce-d3a4a7d30611_SiteId">
    <vt:lpwstr>35378cf9-dac0-45f0-84c7-1bfb98207b59</vt:lpwstr>
  </property>
  <property fmtid="{D5CDD505-2E9C-101B-9397-08002B2CF9AE}" pid="4" name="MSIP_Label_846c87f6-c46e-48eb-b7ce-d3a4a7d30611_Owner">
    <vt:lpwstr>Alan.Sleeper@amwater.com</vt:lpwstr>
  </property>
  <property fmtid="{D5CDD505-2E9C-101B-9397-08002B2CF9AE}" pid="5" name="MSIP_Label_846c87f6-c46e-48eb-b7ce-d3a4a7d30611_SetDate">
    <vt:lpwstr>2020-11-05T19:58:46.5800265Z</vt:lpwstr>
  </property>
  <property fmtid="{D5CDD505-2E9C-101B-9397-08002B2CF9AE}" pid="6" name="MSIP_Label_846c87f6-c46e-48eb-b7ce-d3a4a7d30611_Name">
    <vt:lpwstr>General</vt:lpwstr>
  </property>
  <property fmtid="{D5CDD505-2E9C-101B-9397-08002B2CF9AE}" pid="7" name="MSIP_Label_846c87f6-c46e-48eb-b7ce-d3a4a7d30611_Application">
    <vt:lpwstr>Microsoft Azure Information Protection</vt:lpwstr>
  </property>
  <property fmtid="{D5CDD505-2E9C-101B-9397-08002B2CF9AE}" pid="8" name="MSIP_Label_846c87f6-c46e-48eb-b7ce-d3a4a7d30611_ActionId">
    <vt:lpwstr>6028f133-fce8-48df-9127-477b772a5bb3</vt:lpwstr>
  </property>
  <property fmtid="{D5CDD505-2E9C-101B-9397-08002B2CF9AE}" pid="9" name="MSIP_Label_846c87f6-c46e-48eb-b7ce-d3a4a7d30611_Extended_MSFT_Method">
    <vt:lpwstr>Automatic</vt:lpwstr>
  </property>
  <property fmtid="{D5CDD505-2E9C-101B-9397-08002B2CF9AE}" pid="10" name="Sensitivity">
    <vt:lpwstr>General</vt:lpwstr>
  </property>
</Properties>
</file>